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017-133-01 - m.č.144- sk..." sheetId="2" r:id="rId2"/>
    <sheet name="2017-133-03 - m.č.139 - d..." sheetId="3" r:id="rId3"/>
    <sheet name="2017-133-04 - m.č.137 - d..." sheetId="4" r:id="rId4"/>
    <sheet name="2017-133-05 - m.č.122 - d..." sheetId="5" r:id="rId5"/>
    <sheet name="2017-133-06 - m.č.119 - d..." sheetId="6" r:id="rId6"/>
    <sheet name="2017-133-07 - m.č.118 - d..." sheetId="7" r:id="rId7"/>
    <sheet name="2017-133-08 - m.č.133 - d..." sheetId="8" r:id="rId8"/>
    <sheet name="2017-133-09 - m.č.134 - d..." sheetId="9" r:id="rId9"/>
    <sheet name="2017-133-10 - m.č.112 - d..." sheetId="10" r:id="rId10"/>
    <sheet name="2017-133-11 - VRN" sheetId="11" r:id="rId11"/>
    <sheet name="Pokyny pro vyplnění" sheetId="12" r:id="rId12"/>
  </sheets>
  <definedNames>
    <definedName name="_xlnm.Print_Area" localSheetId="0">'Rekapitulace stavby'!$D$4:$AO$33,'Rekapitulace stavby'!$C$39:$AQ$62</definedName>
    <definedName name="_xlnm.Print_Titles" localSheetId="0">'Rekapitulace stavby'!$49:$49</definedName>
    <definedName name="_xlnm._FilterDatabase" localSheetId="1" hidden="1">'2017-133-01 - m.č.144- sk...'!$C$100:$K$979</definedName>
    <definedName name="_xlnm.Print_Area" localSheetId="1">'2017-133-01 - m.č.144- sk...'!$C$4:$J$36,'2017-133-01 - m.č.144- sk...'!$C$42:$J$82,'2017-133-01 - m.č.144- sk...'!$C$88:$K$979</definedName>
    <definedName name="_xlnm.Print_Titles" localSheetId="1">'2017-133-01 - m.č.144- sk...'!$100:$100</definedName>
    <definedName name="_xlnm._FilterDatabase" localSheetId="2" hidden="1">'2017-133-03 - m.č.139 - d...'!$C$85:$K$350</definedName>
    <definedName name="_xlnm.Print_Area" localSheetId="2">'2017-133-03 - m.č.139 - d...'!$C$4:$J$36,'2017-133-03 - m.č.139 - d...'!$C$42:$J$67,'2017-133-03 - m.č.139 - d...'!$C$73:$K$350</definedName>
    <definedName name="_xlnm.Print_Titles" localSheetId="2">'2017-133-03 - m.č.139 - d...'!$85:$85</definedName>
    <definedName name="_xlnm._FilterDatabase" localSheetId="3" hidden="1">'2017-133-04 - m.č.137 - d...'!$C$85:$K$371</definedName>
    <definedName name="_xlnm.Print_Area" localSheetId="3">'2017-133-04 - m.č.137 - d...'!$C$4:$J$36,'2017-133-04 - m.č.137 - d...'!$C$42:$J$67,'2017-133-04 - m.č.137 - d...'!$C$73:$K$371</definedName>
    <definedName name="_xlnm.Print_Titles" localSheetId="3">'2017-133-04 - m.č.137 - d...'!$85:$85</definedName>
    <definedName name="_xlnm._FilterDatabase" localSheetId="4" hidden="1">'2017-133-05 - m.č.122 - d...'!$C$85:$K$369</definedName>
    <definedName name="_xlnm.Print_Area" localSheetId="4">'2017-133-05 - m.č.122 - d...'!$C$4:$J$36,'2017-133-05 - m.č.122 - d...'!$C$42:$J$67,'2017-133-05 - m.č.122 - d...'!$C$73:$K$369</definedName>
    <definedName name="_xlnm.Print_Titles" localSheetId="4">'2017-133-05 - m.č.122 - d...'!$85:$85</definedName>
    <definedName name="_xlnm._FilterDatabase" localSheetId="5" hidden="1">'2017-133-06 - m.č.119 - d...'!$C$86:$K$379</definedName>
    <definedName name="_xlnm.Print_Area" localSheetId="5">'2017-133-06 - m.č.119 - d...'!$C$4:$J$36,'2017-133-06 - m.č.119 - d...'!$C$42:$J$68,'2017-133-06 - m.č.119 - d...'!$C$74:$K$379</definedName>
    <definedName name="_xlnm.Print_Titles" localSheetId="5">'2017-133-06 - m.č.119 - d...'!$86:$86</definedName>
    <definedName name="_xlnm._FilterDatabase" localSheetId="6" hidden="1">'2017-133-07 - m.č.118 - d...'!$C$85:$K$370</definedName>
    <definedName name="_xlnm.Print_Area" localSheetId="6">'2017-133-07 - m.č.118 - d...'!$C$4:$J$36,'2017-133-07 - m.č.118 - d...'!$C$42:$J$67,'2017-133-07 - m.č.118 - d...'!$C$73:$K$370</definedName>
    <definedName name="_xlnm.Print_Titles" localSheetId="6">'2017-133-07 - m.č.118 - d...'!$85:$85</definedName>
    <definedName name="_xlnm._FilterDatabase" localSheetId="7" hidden="1">'2017-133-08 - m.č.133 - d...'!$C$85:$K$378</definedName>
    <definedName name="_xlnm.Print_Area" localSheetId="7">'2017-133-08 - m.č.133 - d...'!$C$4:$J$36,'2017-133-08 - m.č.133 - d...'!$C$42:$J$67,'2017-133-08 - m.č.133 - d...'!$C$73:$K$378</definedName>
    <definedName name="_xlnm.Print_Titles" localSheetId="7">'2017-133-08 - m.č.133 - d...'!$85:$85</definedName>
    <definedName name="_xlnm._FilterDatabase" localSheetId="8" hidden="1">'2017-133-09 - m.č.134 - d...'!$C$92:$K$671</definedName>
    <definedName name="_xlnm.Print_Area" localSheetId="8">'2017-133-09 - m.č.134 - d...'!$C$4:$J$36,'2017-133-09 - m.č.134 - d...'!$C$42:$J$74,'2017-133-09 - m.č.134 - d...'!$C$80:$K$671</definedName>
    <definedName name="_xlnm.Print_Titles" localSheetId="8">'2017-133-09 - m.č.134 - d...'!$92:$92</definedName>
    <definedName name="_xlnm._FilterDatabase" localSheetId="9" hidden="1">'2017-133-10 - m.č.112 - d...'!$C$85:$K$366</definedName>
    <definedName name="_xlnm.Print_Area" localSheetId="9">'2017-133-10 - m.č.112 - d...'!$C$4:$J$36,'2017-133-10 - m.č.112 - d...'!$C$42:$J$67,'2017-133-10 - m.č.112 - d...'!$C$73:$K$366</definedName>
    <definedName name="_xlnm.Print_Titles" localSheetId="9">'2017-133-10 - m.č.112 - d...'!$85:$85</definedName>
    <definedName name="_xlnm._FilterDatabase" localSheetId="10" hidden="1">'2017-133-11 - VRN'!$C$82:$K$97</definedName>
    <definedName name="_xlnm.Print_Area" localSheetId="10">'2017-133-11 - VRN'!$C$4:$J$36,'2017-133-11 - VRN'!$C$42:$J$64,'2017-133-11 - VRN'!$C$70:$K$97</definedName>
    <definedName name="_xlnm.Print_Titles" localSheetId="10">'2017-133-11 - VRN'!$82:$82</definedName>
    <definedName name="_xlnm.Print_Area" localSheetId="11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61"/>
  <c r="AX61"/>
  <c i="11" r="BI97"/>
  <c r="BH97"/>
  <c r="BG97"/>
  <c r="BF97"/>
  <c r="T97"/>
  <c r="T96"/>
  <c r="R97"/>
  <c r="R96"/>
  <c r="P97"/>
  <c r="P96"/>
  <c r="BK97"/>
  <c r="BK96"/>
  <c r="J96"/>
  <c r="J97"/>
  <c r="BE97"/>
  <c r="J63"/>
  <c r="BI95"/>
  <c r="BH95"/>
  <c r="BG95"/>
  <c r="BF95"/>
  <c r="T95"/>
  <c r="T94"/>
  <c r="R95"/>
  <c r="R94"/>
  <c r="P95"/>
  <c r="P94"/>
  <c r="BK95"/>
  <c r="BK94"/>
  <c r="J94"/>
  <c r="J95"/>
  <c r="BE95"/>
  <c r="J62"/>
  <c r="BI93"/>
  <c r="BH93"/>
  <c r="BG93"/>
  <c r="BF93"/>
  <c r="T93"/>
  <c r="T92"/>
  <c r="R93"/>
  <c r="R92"/>
  <c r="P93"/>
  <c r="P92"/>
  <c r="BK93"/>
  <c r="BK92"/>
  <c r="J92"/>
  <c r="J93"/>
  <c r="BE93"/>
  <c r="J61"/>
  <c r="BI91"/>
  <c r="BH91"/>
  <c r="BG91"/>
  <c r="BF91"/>
  <c r="T91"/>
  <c r="T90"/>
  <c r="R91"/>
  <c r="R90"/>
  <c r="P91"/>
  <c r="P90"/>
  <c r="BK91"/>
  <c r="BK90"/>
  <c r="J90"/>
  <c r="J91"/>
  <c r="BE91"/>
  <c r="J60"/>
  <c r="BI89"/>
  <c r="BH89"/>
  <c r="BG89"/>
  <c r="BF89"/>
  <c r="T89"/>
  <c r="R89"/>
  <c r="P89"/>
  <c r="BK89"/>
  <c r="J89"/>
  <c r="BE89"/>
  <c r="BI88"/>
  <c r="BH88"/>
  <c r="BG88"/>
  <c r="BF88"/>
  <c r="T88"/>
  <c r="T87"/>
  <c r="R88"/>
  <c r="R87"/>
  <c r="P88"/>
  <c r="P87"/>
  <c r="BK88"/>
  <c r="BK87"/>
  <c r="J87"/>
  <c r="J88"/>
  <c r="BE88"/>
  <c r="J59"/>
  <c r="BI86"/>
  <c r="F34"/>
  <c i="1" r="BD61"/>
  <c i="11" r="BH86"/>
  <c r="F33"/>
  <c i="1" r="BC61"/>
  <c i="11" r="BG86"/>
  <c r="F32"/>
  <c i="1" r="BB61"/>
  <c i="11" r="BF86"/>
  <c r="J31"/>
  <c i="1" r="AW61"/>
  <c i="11" r="F31"/>
  <c i="1" r="BA61"/>
  <c i="11" r="T86"/>
  <c r="T85"/>
  <c r="T84"/>
  <c r="T83"/>
  <c r="R86"/>
  <c r="R85"/>
  <c r="R84"/>
  <c r="R83"/>
  <c r="P86"/>
  <c r="P85"/>
  <c r="P84"/>
  <c r="P83"/>
  <c i="1" r="AU61"/>
  <c i="11" r="BK86"/>
  <c r="BK85"/>
  <c r="J85"/>
  <c r="BK84"/>
  <c r="J84"/>
  <c r="BK83"/>
  <c r="J83"/>
  <c r="J56"/>
  <c r="J27"/>
  <c i="1" r="AG61"/>
  <c i="11" r="J86"/>
  <c r="BE86"/>
  <c r="J30"/>
  <c i="1" r="AV61"/>
  <c i="11" r="F30"/>
  <c i="1" r="AZ61"/>
  <c i="11" r="J58"/>
  <c r="J57"/>
  <c r="J79"/>
  <c r="F79"/>
  <c r="F77"/>
  <c r="E75"/>
  <c r="J51"/>
  <c r="F51"/>
  <c r="F49"/>
  <c r="E47"/>
  <c r="J36"/>
  <c r="J18"/>
  <c r="E18"/>
  <c r="F80"/>
  <c r="F52"/>
  <c r="J17"/>
  <c r="J12"/>
  <c r="J77"/>
  <c r="J49"/>
  <c r="E7"/>
  <c r="E73"/>
  <c r="E45"/>
  <c i="1" r="AY60"/>
  <c r="AX60"/>
  <c i="10" r="BI366"/>
  <c r="BH366"/>
  <c r="BG366"/>
  <c r="BF366"/>
  <c r="T366"/>
  <c r="R366"/>
  <c r="P366"/>
  <c r="BK366"/>
  <c r="J366"/>
  <c r="BE366"/>
  <c r="BI365"/>
  <c r="BH365"/>
  <c r="BG365"/>
  <c r="BF365"/>
  <c r="T365"/>
  <c r="R365"/>
  <c r="P365"/>
  <c r="BK365"/>
  <c r="J365"/>
  <c r="BE365"/>
  <c r="BI358"/>
  <c r="BH358"/>
  <c r="BG358"/>
  <c r="BF358"/>
  <c r="T358"/>
  <c r="R358"/>
  <c r="P358"/>
  <c r="BK358"/>
  <c r="J358"/>
  <c r="BE358"/>
  <c r="BI351"/>
  <c r="BH351"/>
  <c r="BG351"/>
  <c r="BF351"/>
  <c r="T351"/>
  <c r="R351"/>
  <c r="P351"/>
  <c r="BK351"/>
  <c r="J351"/>
  <c r="BE351"/>
  <c r="BI345"/>
  <c r="BH345"/>
  <c r="BG345"/>
  <c r="BF345"/>
  <c r="T345"/>
  <c r="R345"/>
  <c r="P345"/>
  <c r="BK345"/>
  <c r="J345"/>
  <c r="BE345"/>
  <c r="BI339"/>
  <c r="BH339"/>
  <c r="BG339"/>
  <c r="BF339"/>
  <c r="T339"/>
  <c r="R339"/>
  <c r="P339"/>
  <c r="BK339"/>
  <c r="J339"/>
  <c r="BE339"/>
  <c r="BI333"/>
  <c r="BH333"/>
  <c r="BG333"/>
  <c r="BF333"/>
  <c r="T333"/>
  <c r="R333"/>
  <c r="P333"/>
  <c r="BK333"/>
  <c r="J333"/>
  <c r="BE333"/>
  <c r="BI327"/>
  <c r="BH327"/>
  <c r="BG327"/>
  <c r="BF327"/>
  <c r="T327"/>
  <c r="R327"/>
  <c r="P327"/>
  <c r="BK327"/>
  <c r="J327"/>
  <c r="BE327"/>
  <c r="BI320"/>
  <c r="BH320"/>
  <c r="BG320"/>
  <c r="BF320"/>
  <c r="T320"/>
  <c r="R320"/>
  <c r="P320"/>
  <c r="BK320"/>
  <c r="J320"/>
  <c r="BE320"/>
  <c r="BI313"/>
  <c r="BH313"/>
  <c r="BG313"/>
  <c r="BF313"/>
  <c r="T313"/>
  <c r="R313"/>
  <c r="P313"/>
  <c r="BK313"/>
  <c r="J313"/>
  <c r="BE313"/>
  <c r="BI307"/>
  <c r="BH307"/>
  <c r="BG307"/>
  <c r="BF307"/>
  <c r="T307"/>
  <c r="R307"/>
  <c r="P307"/>
  <c r="BK307"/>
  <c r="J307"/>
  <c r="BE307"/>
  <c r="BI301"/>
  <c r="BH301"/>
  <c r="BG301"/>
  <c r="BF301"/>
  <c r="T301"/>
  <c r="R301"/>
  <c r="P301"/>
  <c r="BK301"/>
  <c r="J301"/>
  <c r="BE301"/>
  <c r="BI297"/>
  <c r="BH297"/>
  <c r="BG297"/>
  <c r="BF297"/>
  <c r="T297"/>
  <c r="R297"/>
  <c r="P297"/>
  <c r="BK297"/>
  <c r="J297"/>
  <c r="BE297"/>
  <c r="BI293"/>
  <c r="BH293"/>
  <c r="BG293"/>
  <c r="BF293"/>
  <c r="T293"/>
  <c r="T292"/>
  <c r="R293"/>
  <c r="R292"/>
  <c r="P293"/>
  <c r="P292"/>
  <c r="BK293"/>
  <c r="BK292"/>
  <c r="J292"/>
  <c r="J293"/>
  <c r="BE293"/>
  <c r="J66"/>
  <c r="BI291"/>
  <c r="BH291"/>
  <c r="BG291"/>
  <c r="BF291"/>
  <c r="T291"/>
  <c r="R291"/>
  <c r="P291"/>
  <c r="BK291"/>
  <c r="J291"/>
  <c r="BE291"/>
  <c r="BI290"/>
  <c r="BH290"/>
  <c r="BG290"/>
  <c r="BF290"/>
  <c r="T290"/>
  <c r="R290"/>
  <c r="P290"/>
  <c r="BK290"/>
  <c r="J290"/>
  <c r="BE290"/>
  <c r="BI283"/>
  <c r="BH283"/>
  <c r="BG283"/>
  <c r="BF283"/>
  <c r="T283"/>
  <c r="R283"/>
  <c r="P283"/>
  <c r="BK283"/>
  <c r="J283"/>
  <c r="BE283"/>
  <c r="BI277"/>
  <c r="BH277"/>
  <c r="BG277"/>
  <c r="BF277"/>
  <c r="T277"/>
  <c r="R277"/>
  <c r="P277"/>
  <c r="BK277"/>
  <c r="J277"/>
  <c r="BE277"/>
  <c r="BI268"/>
  <c r="BH268"/>
  <c r="BG268"/>
  <c r="BF268"/>
  <c r="T268"/>
  <c r="R268"/>
  <c r="P268"/>
  <c r="BK268"/>
  <c r="J268"/>
  <c r="BE268"/>
  <c r="BI257"/>
  <c r="BH257"/>
  <c r="BG257"/>
  <c r="BF257"/>
  <c r="T257"/>
  <c r="R257"/>
  <c r="P257"/>
  <c r="BK257"/>
  <c r="J257"/>
  <c r="BE257"/>
  <c r="BI248"/>
  <c r="BH248"/>
  <c r="BG248"/>
  <c r="BF248"/>
  <c r="T248"/>
  <c r="R248"/>
  <c r="P248"/>
  <c r="BK248"/>
  <c r="J248"/>
  <c r="BE248"/>
  <c r="BI238"/>
  <c r="BH238"/>
  <c r="BG238"/>
  <c r="BF238"/>
  <c r="T238"/>
  <c r="T237"/>
  <c r="T236"/>
  <c r="R238"/>
  <c r="R237"/>
  <c r="R236"/>
  <c r="P238"/>
  <c r="P237"/>
  <c r="P236"/>
  <c r="BK238"/>
  <c r="BK237"/>
  <c r="J237"/>
  <c r="BK236"/>
  <c r="J236"/>
  <c r="J238"/>
  <c r="BE238"/>
  <c r="J65"/>
  <c r="J64"/>
  <c r="BI235"/>
  <c r="BH235"/>
  <c r="BG235"/>
  <c r="BF235"/>
  <c r="T235"/>
  <c r="T234"/>
  <c r="R235"/>
  <c r="R234"/>
  <c r="P235"/>
  <c r="P234"/>
  <c r="BK235"/>
  <c r="BK234"/>
  <c r="J234"/>
  <c r="J235"/>
  <c r="BE235"/>
  <c r="J63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T224"/>
  <c r="R225"/>
  <c r="R224"/>
  <c r="P225"/>
  <c r="P224"/>
  <c r="BK225"/>
  <c r="BK224"/>
  <c r="J224"/>
  <c r="J225"/>
  <c r="BE225"/>
  <c r="J62"/>
  <c r="BI218"/>
  <c r="BH218"/>
  <c r="BG218"/>
  <c r="BF218"/>
  <c r="T218"/>
  <c r="R218"/>
  <c r="P218"/>
  <c r="BK218"/>
  <c r="J218"/>
  <c r="BE218"/>
  <c r="BI212"/>
  <c r="BH212"/>
  <c r="BG212"/>
  <c r="BF212"/>
  <c r="T212"/>
  <c r="R212"/>
  <c r="P212"/>
  <c r="BK212"/>
  <c r="J212"/>
  <c r="BE212"/>
  <c r="BI200"/>
  <c r="BH200"/>
  <c r="BG200"/>
  <c r="BF200"/>
  <c r="T200"/>
  <c r="R200"/>
  <c r="P200"/>
  <c r="BK200"/>
  <c r="J200"/>
  <c r="BE200"/>
  <c r="BI187"/>
  <c r="BH187"/>
  <c r="BG187"/>
  <c r="BF187"/>
  <c r="T187"/>
  <c r="R187"/>
  <c r="P187"/>
  <c r="BK187"/>
  <c r="J187"/>
  <c r="BE187"/>
  <c r="BI183"/>
  <c r="BH183"/>
  <c r="BG183"/>
  <c r="BF183"/>
  <c r="T183"/>
  <c r="R183"/>
  <c r="P183"/>
  <c r="BK183"/>
  <c r="J183"/>
  <c r="BE183"/>
  <c r="BI179"/>
  <c r="BH179"/>
  <c r="BG179"/>
  <c r="BF179"/>
  <c r="T179"/>
  <c r="T178"/>
  <c r="R179"/>
  <c r="R178"/>
  <c r="P179"/>
  <c r="P178"/>
  <c r="BK179"/>
  <c r="BK178"/>
  <c r="J178"/>
  <c r="J179"/>
  <c r="BE179"/>
  <c r="J61"/>
  <c r="BI164"/>
  <c r="BH164"/>
  <c r="BG164"/>
  <c r="BF164"/>
  <c r="T164"/>
  <c r="R164"/>
  <c r="P164"/>
  <c r="BK164"/>
  <c r="J164"/>
  <c r="BE164"/>
  <c r="BI158"/>
  <c r="BH158"/>
  <c r="BG158"/>
  <c r="BF158"/>
  <c r="T158"/>
  <c r="T157"/>
  <c r="R158"/>
  <c r="R157"/>
  <c r="P158"/>
  <c r="P157"/>
  <c r="BK158"/>
  <c r="BK157"/>
  <c r="J157"/>
  <c r="J158"/>
  <c r="BE158"/>
  <c r="J60"/>
  <c r="BI151"/>
  <c r="BH151"/>
  <c r="BG151"/>
  <c r="BF151"/>
  <c r="T151"/>
  <c r="R151"/>
  <c r="P151"/>
  <c r="BK151"/>
  <c r="J151"/>
  <c r="BE151"/>
  <c r="BI145"/>
  <c r="BH145"/>
  <c r="BG145"/>
  <c r="BF145"/>
  <c r="T145"/>
  <c r="R145"/>
  <c r="P145"/>
  <c r="BK145"/>
  <c r="J145"/>
  <c r="BE145"/>
  <c r="BI139"/>
  <c r="BH139"/>
  <c r="BG139"/>
  <c r="BF139"/>
  <c r="T139"/>
  <c r="R139"/>
  <c r="P139"/>
  <c r="BK139"/>
  <c r="J139"/>
  <c r="BE139"/>
  <c r="BI131"/>
  <c r="BH131"/>
  <c r="BG131"/>
  <c r="BF131"/>
  <c r="T131"/>
  <c r="R131"/>
  <c r="P131"/>
  <c r="BK131"/>
  <c r="J131"/>
  <c r="BE131"/>
  <c r="BI123"/>
  <c r="BH123"/>
  <c r="BG123"/>
  <c r="BF123"/>
  <c r="T123"/>
  <c r="R123"/>
  <c r="P123"/>
  <c r="BK123"/>
  <c r="J123"/>
  <c r="BE123"/>
  <c r="BI116"/>
  <c r="BH116"/>
  <c r="BG116"/>
  <c r="BF116"/>
  <c r="T116"/>
  <c r="R116"/>
  <c r="P116"/>
  <c r="BK116"/>
  <c r="J116"/>
  <c r="BE116"/>
  <c r="BI109"/>
  <c r="BH109"/>
  <c r="BG109"/>
  <c r="BF109"/>
  <c r="T109"/>
  <c r="R109"/>
  <c r="P109"/>
  <c r="BK109"/>
  <c r="J109"/>
  <c r="BE109"/>
  <c r="BI102"/>
  <c r="BH102"/>
  <c r="BG102"/>
  <c r="BF102"/>
  <c r="T102"/>
  <c r="R102"/>
  <c r="P102"/>
  <c r="BK102"/>
  <c r="J102"/>
  <c r="BE102"/>
  <c r="BI95"/>
  <c r="BH95"/>
  <c r="BG95"/>
  <c r="BF95"/>
  <c r="T95"/>
  <c r="T94"/>
  <c r="R95"/>
  <c r="R94"/>
  <c r="P95"/>
  <c r="P94"/>
  <c r="BK95"/>
  <c r="BK94"/>
  <c r="J94"/>
  <c r="J95"/>
  <c r="BE95"/>
  <c r="J59"/>
  <c r="BI89"/>
  <c r="F34"/>
  <c i="1" r="BD60"/>
  <c i="10" r="BH89"/>
  <c r="F33"/>
  <c i="1" r="BC60"/>
  <c i="10" r="BG89"/>
  <c r="F32"/>
  <c i="1" r="BB60"/>
  <c i="10" r="BF89"/>
  <c r="J31"/>
  <c i="1" r="AW60"/>
  <c i="10" r="F31"/>
  <c i="1" r="BA60"/>
  <c i="10" r="T89"/>
  <c r="T88"/>
  <c r="T87"/>
  <c r="T86"/>
  <c r="R89"/>
  <c r="R88"/>
  <c r="R87"/>
  <c r="R86"/>
  <c r="P89"/>
  <c r="P88"/>
  <c r="P87"/>
  <c r="P86"/>
  <c i="1" r="AU60"/>
  <c i="10" r="BK89"/>
  <c r="BK88"/>
  <c r="J88"/>
  <c r="BK87"/>
  <c r="J87"/>
  <c r="BK86"/>
  <c r="J86"/>
  <c r="J56"/>
  <c r="J27"/>
  <c i="1" r="AG60"/>
  <c i="10" r="J89"/>
  <c r="BE89"/>
  <c r="J30"/>
  <c i="1" r="AV60"/>
  <c i="10" r="F30"/>
  <c i="1" r="AZ60"/>
  <c i="10" r="J58"/>
  <c r="J57"/>
  <c r="J82"/>
  <c r="F82"/>
  <c r="F80"/>
  <c r="E78"/>
  <c r="J51"/>
  <c r="F51"/>
  <c r="F49"/>
  <c r="E47"/>
  <c r="J36"/>
  <c r="J18"/>
  <c r="E18"/>
  <c r="F83"/>
  <c r="F52"/>
  <c r="J17"/>
  <c r="J12"/>
  <c r="J80"/>
  <c r="J49"/>
  <c r="E7"/>
  <c r="E76"/>
  <c r="E45"/>
  <c i="1" r="AY59"/>
  <c r="AX59"/>
  <c i="9" r="BI671"/>
  <c r="BH671"/>
  <c r="BG671"/>
  <c r="BF671"/>
  <c r="T671"/>
  <c r="R671"/>
  <c r="P671"/>
  <c r="BK671"/>
  <c r="J671"/>
  <c r="BE671"/>
  <c r="BI670"/>
  <c r="BH670"/>
  <c r="BG670"/>
  <c r="BF670"/>
  <c r="T670"/>
  <c r="R670"/>
  <c r="P670"/>
  <c r="BK670"/>
  <c r="J670"/>
  <c r="BE670"/>
  <c r="BI662"/>
  <c r="BH662"/>
  <c r="BG662"/>
  <c r="BF662"/>
  <c r="T662"/>
  <c r="R662"/>
  <c r="P662"/>
  <c r="BK662"/>
  <c r="J662"/>
  <c r="BE662"/>
  <c r="BI656"/>
  <c r="BH656"/>
  <c r="BG656"/>
  <c r="BF656"/>
  <c r="T656"/>
  <c r="R656"/>
  <c r="P656"/>
  <c r="BK656"/>
  <c r="J656"/>
  <c r="BE656"/>
  <c r="BI650"/>
  <c r="BH650"/>
  <c r="BG650"/>
  <c r="BF650"/>
  <c r="T650"/>
  <c r="R650"/>
  <c r="P650"/>
  <c r="BK650"/>
  <c r="J650"/>
  <c r="BE650"/>
  <c r="BI644"/>
  <c r="BH644"/>
  <c r="BG644"/>
  <c r="BF644"/>
  <c r="T644"/>
  <c r="R644"/>
  <c r="P644"/>
  <c r="BK644"/>
  <c r="J644"/>
  <c r="BE644"/>
  <c r="BI633"/>
  <c r="BH633"/>
  <c r="BG633"/>
  <c r="BF633"/>
  <c r="T633"/>
  <c r="R633"/>
  <c r="P633"/>
  <c r="BK633"/>
  <c r="J633"/>
  <c r="BE633"/>
  <c r="BI621"/>
  <c r="BH621"/>
  <c r="BG621"/>
  <c r="BF621"/>
  <c r="T621"/>
  <c r="R621"/>
  <c r="P621"/>
  <c r="BK621"/>
  <c r="J621"/>
  <c r="BE621"/>
  <c r="BI614"/>
  <c r="BH614"/>
  <c r="BG614"/>
  <c r="BF614"/>
  <c r="T614"/>
  <c r="R614"/>
  <c r="P614"/>
  <c r="BK614"/>
  <c r="J614"/>
  <c r="BE614"/>
  <c r="BI607"/>
  <c r="BH607"/>
  <c r="BG607"/>
  <c r="BF607"/>
  <c r="T607"/>
  <c r="R607"/>
  <c r="P607"/>
  <c r="BK607"/>
  <c r="J607"/>
  <c r="BE607"/>
  <c r="BI570"/>
  <c r="BH570"/>
  <c r="BG570"/>
  <c r="BF570"/>
  <c r="T570"/>
  <c r="R570"/>
  <c r="P570"/>
  <c r="BK570"/>
  <c r="J570"/>
  <c r="BE570"/>
  <c r="BI533"/>
  <c r="BH533"/>
  <c r="BG533"/>
  <c r="BF533"/>
  <c r="T533"/>
  <c r="R533"/>
  <c r="P533"/>
  <c r="BK533"/>
  <c r="J533"/>
  <c r="BE533"/>
  <c r="BI529"/>
  <c r="BH529"/>
  <c r="BG529"/>
  <c r="BF529"/>
  <c r="T529"/>
  <c r="R529"/>
  <c r="P529"/>
  <c r="BK529"/>
  <c r="J529"/>
  <c r="BE529"/>
  <c r="BI525"/>
  <c r="BH525"/>
  <c r="BG525"/>
  <c r="BF525"/>
  <c r="T525"/>
  <c r="T524"/>
  <c r="R525"/>
  <c r="R524"/>
  <c r="P525"/>
  <c r="P524"/>
  <c r="BK525"/>
  <c r="BK524"/>
  <c r="J524"/>
  <c r="J525"/>
  <c r="BE525"/>
  <c r="J73"/>
  <c r="BI523"/>
  <c r="BH523"/>
  <c r="BG523"/>
  <c r="BF523"/>
  <c r="T523"/>
  <c r="R523"/>
  <c r="P523"/>
  <c r="BK523"/>
  <c r="J523"/>
  <c r="BE523"/>
  <c r="BI522"/>
  <c r="BH522"/>
  <c r="BG522"/>
  <c r="BF522"/>
  <c r="T522"/>
  <c r="R522"/>
  <c r="P522"/>
  <c r="BK522"/>
  <c r="J522"/>
  <c r="BE522"/>
  <c r="BI517"/>
  <c r="BH517"/>
  <c r="BG517"/>
  <c r="BF517"/>
  <c r="T517"/>
  <c r="T516"/>
  <c r="R517"/>
  <c r="R516"/>
  <c r="P517"/>
  <c r="P516"/>
  <c r="BK517"/>
  <c r="BK516"/>
  <c r="J516"/>
  <c r="J517"/>
  <c r="BE517"/>
  <c r="J72"/>
  <c r="BI515"/>
  <c r="BH515"/>
  <c r="BG515"/>
  <c r="BF515"/>
  <c r="T515"/>
  <c r="R515"/>
  <c r="P515"/>
  <c r="BK515"/>
  <c r="J515"/>
  <c r="BE515"/>
  <c r="BI514"/>
  <c r="BH514"/>
  <c r="BG514"/>
  <c r="BF514"/>
  <c r="T514"/>
  <c r="R514"/>
  <c r="P514"/>
  <c r="BK514"/>
  <c r="J514"/>
  <c r="BE514"/>
  <c r="BI507"/>
  <c r="BH507"/>
  <c r="BG507"/>
  <c r="BF507"/>
  <c r="T507"/>
  <c r="R507"/>
  <c r="P507"/>
  <c r="BK507"/>
  <c r="J507"/>
  <c r="BE507"/>
  <c r="BI501"/>
  <c r="BH501"/>
  <c r="BG501"/>
  <c r="BF501"/>
  <c r="T501"/>
  <c r="R501"/>
  <c r="P501"/>
  <c r="BK501"/>
  <c r="J501"/>
  <c r="BE501"/>
  <c r="BI481"/>
  <c r="BH481"/>
  <c r="BG481"/>
  <c r="BF481"/>
  <c r="T481"/>
  <c r="R481"/>
  <c r="P481"/>
  <c r="BK481"/>
  <c r="J481"/>
  <c r="BE481"/>
  <c r="BI461"/>
  <c r="BH461"/>
  <c r="BG461"/>
  <c r="BF461"/>
  <c r="T461"/>
  <c r="R461"/>
  <c r="P461"/>
  <c r="BK461"/>
  <c r="J461"/>
  <c r="BE461"/>
  <c r="BI452"/>
  <c r="BH452"/>
  <c r="BG452"/>
  <c r="BF452"/>
  <c r="T452"/>
  <c r="R452"/>
  <c r="P452"/>
  <c r="BK452"/>
  <c r="J452"/>
  <c r="BE452"/>
  <c r="BI442"/>
  <c r="BH442"/>
  <c r="BG442"/>
  <c r="BF442"/>
  <c r="T442"/>
  <c r="T441"/>
  <c r="T440"/>
  <c r="R442"/>
  <c r="R441"/>
  <c r="R440"/>
  <c r="P442"/>
  <c r="P441"/>
  <c r="P440"/>
  <c r="BK442"/>
  <c r="BK441"/>
  <c r="J441"/>
  <c r="BK440"/>
  <c r="J440"/>
  <c r="J442"/>
  <c r="BE442"/>
  <c r="J71"/>
  <c r="J70"/>
  <c r="BI439"/>
  <c r="BH439"/>
  <c r="BG439"/>
  <c r="BF439"/>
  <c r="T439"/>
  <c r="T438"/>
  <c r="R439"/>
  <c r="R438"/>
  <c r="P439"/>
  <c r="P438"/>
  <c r="BK439"/>
  <c r="BK438"/>
  <c r="J438"/>
  <c r="J439"/>
  <c r="BE439"/>
  <c r="J69"/>
  <c r="BI434"/>
  <c r="BH434"/>
  <c r="BG434"/>
  <c r="BF434"/>
  <c r="T434"/>
  <c r="R434"/>
  <c r="P434"/>
  <c r="BK434"/>
  <c r="J434"/>
  <c r="BE434"/>
  <c r="BI429"/>
  <c r="BH429"/>
  <c r="BG429"/>
  <c r="BF429"/>
  <c r="T429"/>
  <c r="R429"/>
  <c r="P429"/>
  <c r="BK429"/>
  <c r="J429"/>
  <c r="BE429"/>
  <c r="BI428"/>
  <c r="BH428"/>
  <c r="BG428"/>
  <c r="BF428"/>
  <c r="T428"/>
  <c r="R428"/>
  <c r="P428"/>
  <c r="BK428"/>
  <c r="J428"/>
  <c r="BE428"/>
  <c r="BI426"/>
  <c r="BH426"/>
  <c r="BG426"/>
  <c r="BF426"/>
  <c r="T426"/>
  <c r="R426"/>
  <c r="P426"/>
  <c r="BK426"/>
  <c r="J426"/>
  <c r="BE426"/>
  <c r="BI425"/>
  <c r="BH425"/>
  <c r="BG425"/>
  <c r="BF425"/>
  <c r="T425"/>
  <c r="R425"/>
  <c r="P425"/>
  <c r="BK425"/>
  <c r="J425"/>
  <c r="BE425"/>
  <c r="BI424"/>
  <c r="BH424"/>
  <c r="BG424"/>
  <c r="BF424"/>
  <c r="T424"/>
  <c r="T423"/>
  <c r="R424"/>
  <c r="R423"/>
  <c r="P424"/>
  <c r="P423"/>
  <c r="BK424"/>
  <c r="BK423"/>
  <c r="J423"/>
  <c r="J424"/>
  <c r="BE424"/>
  <c r="J68"/>
  <c r="BI417"/>
  <c r="BH417"/>
  <c r="BG417"/>
  <c r="BF417"/>
  <c r="T417"/>
  <c r="R417"/>
  <c r="P417"/>
  <c r="BK417"/>
  <c r="J417"/>
  <c r="BE417"/>
  <c r="BI411"/>
  <c r="BH411"/>
  <c r="BG411"/>
  <c r="BF411"/>
  <c r="T411"/>
  <c r="T410"/>
  <c r="R411"/>
  <c r="R410"/>
  <c r="P411"/>
  <c r="P410"/>
  <c r="BK411"/>
  <c r="BK410"/>
  <c r="J410"/>
  <c r="J411"/>
  <c r="BE411"/>
  <c r="J67"/>
  <c r="BI404"/>
  <c r="BH404"/>
  <c r="BG404"/>
  <c r="BF404"/>
  <c r="T404"/>
  <c r="R404"/>
  <c r="P404"/>
  <c r="BK404"/>
  <c r="J404"/>
  <c r="BE404"/>
  <c r="BI398"/>
  <c r="BH398"/>
  <c r="BG398"/>
  <c r="BF398"/>
  <c r="T398"/>
  <c r="R398"/>
  <c r="P398"/>
  <c r="BK398"/>
  <c r="J398"/>
  <c r="BE398"/>
  <c r="BI392"/>
  <c r="BH392"/>
  <c r="BG392"/>
  <c r="BF392"/>
  <c r="T392"/>
  <c r="R392"/>
  <c r="P392"/>
  <c r="BK392"/>
  <c r="J392"/>
  <c r="BE392"/>
  <c r="BI379"/>
  <c r="BH379"/>
  <c r="BG379"/>
  <c r="BF379"/>
  <c r="T379"/>
  <c r="R379"/>
  <c r="P379"/>
  <c r="BK379"/>
  <c r="J379"/>
  <c r="BE379"/>
  <c r="BI365"/>
  <c r="BH365"/>
  <c r="BG365"/>
  <c r="BF365"/>
  <c r="T365"/>
  <c r="R365"/>
  <c r="P365"/>
  <c r="BK365"/>
  <c r="J365"/>
  <c r="BE365"/>
  <c r="BI361"/>
  <c r="BH361"/>
  <c r="BG361"/>
  <c r="BF361"/>
  <c r="T361"/>
  <c r="R361"/>
  <c r="P361"/>
  <c r="BK361"/>
  <c r="J361"/>
  <c r="BE361"/>
  <c r="BI357"/>
  <c r="BH357"/>
  <c r="BG357"/>
  <c r="BF357"/>
  <c r="T357"/>
  <c r="T356"/>
  <c r="R357"/>
  <c r="R356"/>
  <c r="P357"/>
  <c r="P356"/>
  <c r="BK357"/>
  <c r="BK356"/>
  <c r="J356"/>
  <c r="J357"/>
  <c r="BE357"/>
  <c r="J66"/>
  <c r="BI346"/>
  <c r="BH346"/>
  <c r="BG346"/>
  <c r="BF346"/>
  <c r="T346"/>
  <c r="R346"/>
  <c r="P346"/>
  <c r="BK346"/>
  <c r="J346"/>
  <c r="BE346"/>
  <c r="BI339"/>
  <c r="BH339"/>
  <c r="BG339"/>
  <c r="BF339"/>
  <c r="T339"/>
  <c r="R339"/>
  <c r="P339"/>
  <c r="BK339"/>
  <c r="J339"/>
  <c r="BE339"/>
  <c r="BI324"/>
  <c r="BH324"/>
  <c r="BG324"/>
  <c r="BF324"/>
  <c r="T324"/>
  <c r="R324"/>
  <c r="P324"/>
  <c r="BK324"/>
  <c r="J324"/>
  <c r="BE324"/>
  <c r="BI317"/>
  <c r="BH317"/>
  <c r="BG317"/>
  <c r="BF317"/>
  <c r="T317"/>
  <c r="T316"/>
  <c r="R317"/>
  <c r="R316"/>
  <c r="P317"/>
  <c r="P316"/>
  <c r="BK317"/>
  <c r="BK316"/>
  <c r="J316"/>
  <c r="J317"/>
  <c r="BE317"/>
  <c r="J65"/>
  <c r="BI310"/>
  <c r="BH310"/>
  <c r="BG310"/>
  <c r="BF310"/>
  <c r="T310"/>
  <c r="R310"/>
  <c r="P310"/>
  <c r="BK310"/>
  <c r="J310"/>
  <c r="BE310"/>
  <c r="BI304"/>
  <c r="BH304"/>
  <c r="BG304"/>
  <c r="BF304"/>
  <c r="T304"/>
  <c r="T303"/>
  <c r="R304"/>
  <c r="R303"/>
  <c r="P304"/>
  <c r="P303"/>
  <c r="BK304"/>
  <c r="BK303"/>
  <c r="J303"/>
  <c r="J304"/>
  <c r="BE304"/>
  <c r="J64"/>
  <c r="BI297"/>
  <c r="BH297"/>
  <c r="BG297"/>
  <c r="BF297"/>
  <c r="T297"/>
  <c r="R297"/>
  <c r="P297"/>
  <c r="BK297"/>
  <c r="J297"/>
  <c r="BE297"/>
  <c r="BI291"/>
  <c r="BH291"/>
  <c r="BG291"/>
  <c r="BF291"/>
  <c r="T291"/>
  <c r="R291"/>
  <c r="P291"/>
  <c r="BK291"/>
  <c r="J291"/>
  <c r="BE291"/>
  <c r="BI284"/>
  <c r="BH284"/>
  <c r="BG284"/>
  <c r="BF284"/>
  <c r="T284"/>
  <c r="R284"/>
  <c r="P284"/>
  <c r="BK284"/>
  <c r="J284"/>
  <c r="BE284"/>
  <c r="BI277"/>
  <c r="BH277"/>
  <c r="BG277"/>
  <c r="BF277"/>
  <c r="T277"/>
  <c r="R277"/>
  <c r="P277"/>
  <c r="BK277"/>
  <c r="J277"/>
  <c r="BE277"/>
  <c r="BI249"/>
  <c r="BH249"/>
  <c r="BG249"/>
  <c r="BF249"/>
  <c r="T249"/>
  <c r="R249"/>
  <c r="P249"/>
  <c r="BK249"/>
  <c r="J249"/>
  <c r="BE249"/>
  <c r="BI221"/>
  <c r="BH221"/>
  <c r="BG221"/>
  <c r="BF221"/>
  <c r="T221"/>
  <c r="T220"/>
  <c r="R221"/>
  <c r="R220"/>
  <c r="P221"/>
  <c r="P220"/>
  <c r="BK221"/>
  <c r="BK220"/>
  <c r="J220"/>
  <c r="J221"/>
  <c r="BE221"/>
  <c r="J63"/>
  <c r="BI214"/>
  <c r="BH214"/>
  <c r="BG214"/>
  <c r="BF214"/>
  <c r="T214"/>
  <c r="R214"/>
  <c r="P214"/>
  <c r="BK214"/>
  <c r="J214"/>
  <c r="BE214"/>
  <c r="BI208"/>
  <c r="BH208"/>
  <c r="BG208"/>
  <c r="BF208"/>
  <c r="T208"/>
  <c r="R208"/>
  <c r="P208"/>
  <c r="BK208"/>
  <c r="J208"/>
  <c r="BE208"/>
  <c r="BI200"/>
  <c r="BH200"/>
  <c r="BG200"/>
  <c r="BF200"/>
  <c r="T200"/>
  <c r="R200"/>
  <c r="P200"/>
  <c r="BK200"/>
  <c r="J200"/>
  <c r="BE200"/>
  <c r="BI192"/>
  <c r="BH192"/>
  <c r="BG192"/>
  <c r="BF192"/>
  <c r="T192"/>
  <c r="R192"/>
  <c r="P192"/>
  <c r="BK192"/>
  <c r="J192"/>
  <c r="BE192"/>
  <c r="BI186"/>
  <c r="BH186"/>
  <c r="BG186"/>
  <c r="BF186"/>
  <c r="T186"/>
  <c r="R186"/>
  <c r="P186"/>
  <c r="BK186"/>
  <c r="J186"/>
  <c r="BE186"/>
  <c r="BI180"/>
  <c r="BH180"/>
  <c r="BG180"/>
  <c r="BF180"/>
  <c r="T180"/>
  <c r="R180"/>
  <c r="P180"/>
  <c r="BK180"/>
  <c r="J180"/>
  <c r="BE180"/>
  <c r="BI174"/>
  <c r="BH174"/>
  <c r="BG174"/>
  <c r="BF174"/>
  <c r="T174"/>
  <c r="T173"/>
  <c r="R174"/>
  <c r="R173"/>
  <c r="P174"/>
  <c r="P173"/>
  <c r="BK174"/>
  <c r="BK173"/>
  <c r="J173"/>
  <c r="J174"/>
  <c r="BE174"/>
  <c r="J62"/>
  <c r="BI167"/>
  <c r="BH167"/>
  <c r="BG167"/>
  <c r="BF167"/>
  <c r="T167"/>
  <c r="R167"/>
  <c r="P167"/>
  <c r="BK167"/>
  <c r="J167"/>
  <c r="BE167"/>
  <c r="BI160"/>
  <c r="BH160"/>
  <c r="BG160"/>
  <c r="BF160"/>
  <c r="T160"/>
  <c r="R160"/>
  <c r="P160"/>
  <c r="BK160"/>
  <c r="J160"/>
  <c r="BE160"/>
  <c r="BI154"/>
  <c r="BH154"/>
  <c r="BG154"/>
  <c r="BF154"/>
  <c r="T154"/>
  <c r="R154"/>
  <c r="P154"/>
  <c r="BK154"/>
  <c r="J154"/>
  <c r="BE154"/>
  <c r="BI148"/>
  <c r="BH148"/>
  <c r="BG148"/>
  <c r="BF148"/>
  <c r="T148"/>
  <c r="T147"/>
  <c r="R148"/>
  <c r="R147"/>
  <c r="P148"/>
  <c r="P147"/>
  <c r="BK148"/>
  <c r="BK147"/>
  <c r="J147"/>
  <c r="J148"/>
  <c r="BE148"/>
  <c r="J61"/>
  <c r="BI141"/>
  <c r="BH141"/>
  <c r="BG141"/>
  <c r="BF141"/>
  <c r="T141"/>
  <c r="R141"/>
  <c r="P141"/>
  <c r="BK141"/>
  <c r="J141"/>
  <c r="BE141"/>
  <c r="BI134"/>
  <c r="BH134"/>
  <c r="BG134"/>
  <c r="BF134"/>
  <c r="T134"/>
  <c r="R134"/>
  <c r="P134"/>
  <c r="BK134"/>
  <c r="J134"/>
  <c r="BE134"/>
  <c r="BI128"/>
  <c r="BH128"/>
  <c r="BG128"/>
  <c r="BF128"/>
  <c r="T128"/>
  <c r="R128"/>
  <c r="P128"/>
  <c r="BK128"/>
  <c r="J128"/>
  <c r="BE128"/>
  <c r="BI122"/>
  <c r="BH122"/>
  <c r="BG122"/>
  <c r="BF122"/>
  <c r="T122"/>
  <c r="R122"/>
  <c r="P122"/>
  <c r="BK122"/>
  <c r="J122"/>
  <c r="BE122"/>
  <c r="BI116"/>
  <c r="BH116"/>
  <c r="BG116"/>
  <c r="BF116"/>
  <c r="T116"/>
  <c r="R116"/>
  <c r="P116"/>
  <c r="BK116"/>
  <c r="J116"/>
  <c r="BE116"/>
  <c r="BI110"/>
  <c r="BH110"/>
  <c r="BG110"/>
  <c r="BF110"/>
  <c r="T110"/>
  <c r="T109"/>
  <c r="R110"/>
  <c r="R109"/>
  <c r="P110"/>
  <c r="P109"/>
  <c r="BK110"/>
  <c r="BK109"/>
  <c r="J109"/>
  <c r="J110"/>
  <c r="BE110"/>
  <c r="J60"/>
  <c r="BI103"/>
  <c r="BH103"/>
  <c r="BG103"/>
  <c r="BF103"/>
  <c r="T103"/>
  <c r="T102"/>
  <c r="R103"/>
  <c r="R102"/>
  <c r="P103"/>
  <c r="P102"/>
  <c r="BK103"/>
  <c r="BK102"/>
  <c r="J102"/>
  <c r="J103"/>
  <c r="BE103"/>
  <c r="J59"/>
  <c r="BI96"/>
  <c r="F34"/>
  <c i="1" r="BD59"/>
  <c i="9" r="BH96"/>
  <c r="F33"/>
  <c i="1" r="BC59"/>
  <c i="9" r="BG96"/>
  <c r="F32"/>
  <c i="1" r="BB59"/>
  <c i="9" r="BF96"/>
  <c r="J31"/>
  <c i="1" r="AW59"/>
  <c i="9" r="F31"/>
  <c i="1" r="BA59"/>
  <c i="9" r="T96"/>
  <c r="T95"/>
  <c r="T94"/>
  <c r="T93"/>
  <c r="R96"/>
  <c r="R95"/>
  <c r="R94"/>
  <c r="R93"/>
  <c r="P96"/>
  <c r="P95"/>
  <c r="P94"/>
  <c r="P93"/>
  <c i="1" r="AU59"/>
  <c i="9" r="BK96"/>
  <c r="BK95"/>
  <c r="J95"/>
  <c r="BK94"/>
  <c r="J94"/>
  <c r="BK93"/>
  <c r="J93"/>
  <c r="J56"/>
  <c r="J27"/>
  <c i="1" r="AG59"/>
  <c i="9" r="J96"/>
  <c r="BE96"/>
  <c r="J30"/>
  <c i="1" r="AV59"/>
  <c i="9" r="F30"/>
  <c i="1" r="AZ59"/>
  <c i="9" r="J58"/>
  <c r="J57"/>
  <c r="J89"/>
  <c r="F89"/>
  <c r="F87"/>
  <c r="E85"/>
  <c r="J51"/>
  <c r="F51"/>
  <c r="F49"/>
  <c r="E47"/>
  <c r="J36"/>
  <c r="J18"/>
  <c r="E18"/>
  <c r="F90"/>
  <c r="F52"/>
  <c r="J17"/>
  <c r="J12"/>
  <c r="J87"/>
  <c r="J49"/>
  <c r="E7"/>
  <c r="E83"/>
  <c r="E45"/>
  <c i="1" r="AY58"/>
  <c r="AX58"/>
  <c i="8" r="BI378"/>
  <c r="BH378"/>
  <c r="BG378"/>
  <c r="BF378"/>
  <c r="T378"/>
  <c r="R378"/>
  <c r="P378"/>
  <c r="BK378"/>
  <c r="J378"/>
  <c r="BE378"/>
  <c r="BI377"/>
  <c r="BH377"/>
  <c r="BG377"/>
  <c r="BF377"/>
  <c r="T377"/>
  <c r="R377"/>
  <c r="P377"/>
  <c r="BK377"/>
  <c r="J377"/>
  <c r="BE377"/>
  <c r="BI370"/>
  <c r="BH370"/>
  <c r="BG370"/>
  <c r="BF370"/>
  <c r="T370"/>
  <c r="R370"/>
  <c r="P370"/>
  <c r="BK370"/>
  <c r="J370"/>
  <c r="BE370"/>
  <c r="BI363"/>
  <c r="BH363"/>
  <c r="BG363"/>
  <c r="BF363"/>
  <c r="T363"/>
  <c r="R363"/>
  <c r="P363"/>
  <c r="BK363"/>
  <c r="J363"/>
  <c r="BE363"/>
  <c r="BI357"/>
  <c r="BH357"/>
  <c r="BG357"/>
  <c r="BF357"/>
  <c r="T357"/>
  <c r="R357"/>
  <c r="P357"/>
  <c r="BK357"/>
  <c r="J357"/>
  <c r="BE357"/>
  <c r="BI351"/>
  <c r="BH351"/>
  <c r="BG351"/>
  <c r="BF351"/>
  <c r="T351"/>
  <c r="R351"/>
  <c r="P351"/>
  <c r="BK351"/>
  <c r="J351"/>
  <c r="BE351"/>
  <c r="BI345"/>
  <c r="BH345"/>
  <c r="BG345"/>
  <c r="BF345"/>
  <c r="T345"/>
  <c r="R345"/>
  <c r="P345"/>
  <c r="BK345"/>
  <c r="J345"/>
  <c r="BE345"/>
  <c r="BI339"/>
  <c r="BH339"/>
  <c r="BG339"/>
  <c r="BF339"/>
  <c r="T339"/>
  <c r="R339"/>
  <c r="P339"/>
  <c r="BK339"/>
  <c r="J339"/>
  <c r="BE339"/>
  <c r="BI333"/>
  <c r="BH333"/>
  <c r="BG333"/>
  <c r="BF333"/>
  <c r="T333"/>
  <c r="R333"/>
  <c r="P333"/>
  <c r="BK333"/>
  <c r="J333"/>
  <c r="BE333"/>
  <c r="BI327"/>
  <c r="BH327"/>
  <c r="BG327"/>
  <c r="BF327"/>
  <c r="T327"/>
  <c r="R327"/>
  <c r="P327"/>
  <c r="BK327"/>
  <c r="J327"/>
  <c r="BE327"/>
  <c r="BI321"/>
  <c r="BH321"/>
  <c r="BG321"/>
  <c r="BF321"/>
  <c r="T321"/>
  <c r="R321"/>
  <c r="P321"/>
  <c r="BK321"/>
  <c r="J321"/>
  <c r="BE321"/>
  <c r="BI315"/>
  <c r="BH315"/>
  <c r="BG315"/>
  <c r="BF315"/>
  <c r="T315"/>
  <c r="R315"/>
  <c r="P315"/>
  <c r="BK315"/>
  <c r="J315"/>
  <c r="BE315"/>
  <c r="BI311"/>
  <c r="BH311"/>
  <c r="BG311"/>
  <c r="BF311"/>
  <c r="T311"/>
  <c r="R311"/>
  <c r="P311"/>
  <c r="BK311"/>
  <c r="J311"/>
  <c r="BE311"/>
  <c r="BI307"/>
  <c r="BH307"/>
  <c r="BG307"/>
  <c r="BF307"/>
  <c r="T307"/>
  <c r="T306"/>
  <c r="R307"/>
  <c r="R306"/>
  <c r="P307"/>
  <c r="P306"/>
  <c r="BK307"/>
  <c r="BK306"/>
  <c r="J306"/>
  <c r="J307"/>
  <c r="BE307"/>
  <c r="J66"/>
  <c r="BI305"/>
  <c r="BH305"/>
  <c r="BG305"/>
  <c r="BF305"/>
  <c r="T305"/>
  <c r="R305"/>
  <c r="P305"/>
  <c r="BK305"/>
  <c r="J305"/>
  <c r="BE305"/>
  <c r="BI304"/>
  <c r="BH304"/>
  <c r="BG304"/>
  <c r="BF304"/>
  <c r="T304"/>
  <c r="R304"/>
  <c r="P304"/>
  <c r="BK304"/>
  <c r="J304"/>
  <c r="BE304"/>
  <c r="BI297"/>
  <c r="BH297"/>
  <c r="BG297"/>
  <c r="BF297"/>
  <c r="T297"/>
  <c r="R297"/>
  <c r="P297"/>
  <c r="BK297"/>
  <c r="J297"/>
  <c r="BE297"/>
  <c r="BI291"/>
  <c r="BH291"/>
  <c r="BG291"/>
  <c r="BF291"/>
  <c r="T291"/>
  <c r="R291"/>
  <c r="P291"/>
  <c r="BK291"/>
  <c r="J291"/>
  <c r="BE291"/>
  <c r="BI282"/>
  <c r="BH282"/>
  <c r="BG282"/>
  <c r="BF282"/>
  <c r="T282"/>
  <c r="R282"/>
  <c r="P282"/>
  <c r="BK282"/>
  <c r="J282"/>
  <c r="BE282"/>
  <c r="BI271"/>
  <c r="BH271"/>
  <c r="BG271"/>
  <c r="BF271"/>
  <c r="T271"/>
  <c r="R271"/>
  <c r="P271"/>
  <c r="BK271"/>
  <c r="J271"/>
  <c r="BE271"/>
  <c r="BI262"/>
  <c r="BH262"/>
  <c r="BG262"/>
  <c r="BF262"/>
  <c r="T262"/>
  <c r="R262"/>
  <c r="P262"/>
  <c r="BK262"/>
  <c r="J262"/>
  <c r="BE262"/>
  <c r="BI252"/>
  <c r="BH252"/>
  <c r="BG252"/>
  <c r="BF252"/>
  <c r="T252"/>
  <c r="T251"/>
  <c r="T250"/>
  <c r="R252"/>
  <c r="R251"/>
  <c r="R250"/>
  <c r="P252"/>
  <c r="P251"/>
  <c r="P250"/>
  <c r="BK252"/>
  <c r="BK251"/>
  <c r="J251"/>
  <c r="BK250"/>
  <c r="J250"/>
  <c r="J252"/>
  <c r="BE252"/>
  <c r="J65"/>
  <c r="J64"/>
  <c r="BI249"/>
  <c r="BH249"/>
  <c r="BG249"/>
  <c r="BF249"/>
  <c r="T249"/>
  <c r="T248"/>
  <c r="R249"/>
  <c r="R248"/>
  <c r="P249"/>
  <c r="P248"/>
  <c r="BK249"/>
  <c r="BK248"/>
  <c r="J248"/>
  <c r="J249"/>
  <c r="BE249"/>
  <c r="J63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T238"/>
  <c r="R239"/>
  <c r="R238"/>
  <c r="P239"/>
  <c r="P238"/>
  <c r="BK239"/>
  <c r="BK238"/>
  <c r="J238"/>
  <c r="J239"/>
  <c r="BE239"/>
  <c r="J62"/>
  <c r="BI232"/>
  <c r="BH232"/>
  <c r="BG232"/>
  <c r="BF232"/>
  <c r="T232"/>
  <c r="R232"/>
  <c r="P232"/>
  <c r="BK232"/>
  <c r="J232"/>
  <c r="BE232"/>
  <c r="BI226"/>
  <c r="BH226"/>
  <c r="BG226"/>
  <c r="BF226"/>
  <c r="T226"/>
  <c r="R226"/>
  <c r="P226"/>
  <c r="BK226"/>
  <c r="J226"/>
  <c r="BE226"/>
  <c r="BI213"/>
  <c r="BH213"/>
  <c r="BG213"/>
  <c r="BF213"/>
  <c r="T213"/>
  <c r="R213"/>
  <c r="P213"/>
  <c r="BK213"/>
  <c r="J213"/>
  <c r="BE213"/>
  <c r="BI199"/>
  <c r="BH199"/>
  <c r="BG199"/>
  <c r="BF199"/>
  <c r="T199"/>
  <c r="R199"/>
  <c r="P199"/>
  <c r="BK199"/>
  <c r="J199"/>
  <c r="BE199"/>
  <c r="BI193"/>
  <c r="BH193"/>
  <c r="BG193"/>
  <c r="BF193"/>
  <c r="T193"/>
  <c r="R193"/>
  <c r="P193"/>
  <c r="BK193"/>
  <c r="J193"/>
  <c r="BE193"/>
  <c r="BI189"/>
  <c r="BH189"/>
  <c r="BG189"/>
  <c r="BF189"/>
  <c r="T189"/>
  <c r="R189"/>
  <c r="P189"/>
  <c r="BK189"/>
  <c r="J189"/>
  <c r="BE189"/>
  <c r="BI185"/>
  <c r="BH185"/>
  <c r="BG185"/>
  <c r="BF185"/>
  <c r="T185"/>
  <c r="T184"/>
  <c r="R185"/>
  <c r="R184"/>
  <c r="P185"/>
  <c r="P184"/>
  <c r="BK185"/>
  <c r="BK184"/>
  <c r="J184"/>
  <c r="J185"/>
  <c r="BE185"/>
  <c r="J61"/>
  <c r="BI174"/>
  <c r="BH174"/>
  <c r="BG174"/>
  <c r="BF174"/>
  <c r="T174"/>
  <c r="R174"/>
  <c r="P174"/>
  <c r="BK174"/>
  <c r="J174"/>
  <c r="BE174"/>
  <c r="BI167"/>
  <c r="BH167"/>
  <c r="BG167"/>
  <c r="BF167"/>
  <c r="T167"/>
  <c r="R167"/>
  <c r="P167"/>
  <c r="BK167"/>
  <c r="J167"/>
  <c r="BE167"/>
  <c r="BI152"/>
  <c r="BH152"/>
  <c r="BG152"/>
  <c r="BF152"/>
  <c r="T152"/>
  <c r="R152"/>
  <c r="P152"/>
  <c r="BK152"/>
  <c r="J152"/>
  <c r="BE152"/>
  <c r="BI145"/>
  <c r="BH145"/>
  <c r="BG145"/>
  <c r="BF145"/>
  <c r="T145"/>
  <c r="T144"/>
  <c r="R145"/>
  <c r="R144"/>
  <c r="P145"/>
  <c r="P144"/>
  <c r="BK145"/>
  <c r="BK144"/>
  <c r="J144"/>
  <c r="J145"/>
  <c r="BE145"/>
  <c r="J60"/>
  <c r="BI138"/>
  <c r="BH138"/>
  <c r="BG138"/>
  <c r="BF138"/>
  <c r="T138"/>
  <c r="R138"/>
  <c r="P138"/>
  <c r="BK138"/>
  <c r="J138"/>
  <c r="BE138"/>
  <c r="BI132"/>
  <c r="BH132"/>
  <c r="BG132"/>
  <c r="BF132"/>
  <c r="T132"/>
  <c r="R132"/>
  <c r="P132"/>
  <c r="BK132"/>
  <c r="J132"/>
  <c r="BE132"/>
  <c r="BI125"/>
  <c r="BH125"/>
  <c r="BG125"/>
  <c r="BF125"/>
  <c r="T125"/>
  <c r="R125"/>
  <c r="P125"/>
  <c r="BK125"/>
  <c r="J125"/>
  <c r="BE125"/>
  <c r="BI117"/>
  <c r="BH117"/>
  <c r="BG117"/>
  <c r="BF117"/>
  <c r="T117"/>
  <c r="R117"/>
  <c r="P117"/>
  <c r="BK117"/>
  <c r="J117"/>
  <c r="BE117"/>
  <c r="BI109"/>
  <c r="BH109"/>
  <c r="BG109"/>
  <c r="BF109"/>
  <c r="T109"/>
  <c r="R109"/>
  <c r="P109"/>
  <c r="BK109"/>
  <c r="J109"/>
  <c r="BE109"/>
  <c r="BI102"/>
  <c r="BH102"/>
  <c r="BG102"/>
  <c r="BF102"/>
  <c r="T102"/>
  <c r="R102"/>
  <c r="P102"/>
  <c r="BK102"/>
  <c r="J102"/>
  <c r="BE102"/>
  <c r="BI95"/>
  <c r="BH95"/>
  <c r="BG95"/>
  <c r="BF95"/>
  <c r="T95"/>
  <c r="T94"/>
  <c r="R95"/>
  <c r="R94"/>
  <c r="P95"/>
  <c r="P94"/>
  <c r="BK95"/>
  <c r="BK94"/>
  <c r="J94"/>
  <c r="J95"/>
  <c r="BE95"/>
  <c r="J59"/>
  <c r="BI89"/>
  <c r="F34"/>
  <c i="1" r="BD58"/>
  <c i="8" r="BH89"/>
  <c r="F33"/>
  <c i="1" r="BC58"/>
  <c i="8" r="BG89"/>
  <c r="F32"/>
  <c i="1" r="BB58"/>
  <c i="8" r="BF89"/>
  <c r="J31"/>
  <c i="1" r="AW58"/>
  <c i="8" r="F31"/>
  <c i="1" r="BA58"/>
  <c i="8" r="T89"/>
  <c r="T88"/>
  <c r="T87"/>
  <c r="T86"/>
  <c r="R89"/>
  <c r="R88"/>
  <c r="R87"/>
  <c r="R86"/>
  <c r="P89"/>
  <c r="P88"/>
  <c r="P87"/>
  <c r="P86"/>
  <c i="1" r="AU58"/>
  <c i="8" r="BK89"/>
  <c r="BK88"/>
  <c r="J88"/>
  <c r="BK87"/>
  <c r="J87"/>
  <c r="BK86"/>
  <c r="J86"/>
  <c r="J56"/>
  <c r="J27"/>
  <c i="1" r="AG58"/>
  <c i="8" r="J89"/>
  <c r="BE89"/>
  <c r="J30"/>
  <c i="1" r="AV58"/>
  <c i="8" r="F30"/>
  <c i="1" r="AZ58"/>
  <c i="8" r="J58"/>
  <c r="J57"/>
  <c r="J82"/>
  <c r="F82"/>
  <c r="F80"/>
  <c r="E78"/>
  <c r="J51"/>
  <c r="F51"/>
  <c r="F49"/>
  <c r="E47"/>
  <c r="J36"/>
  <c r="J18"/>
  <c r="E18"/>
  <c r="F83"/>
  <c r="F52"/>
  <c r="J17"/>
  <c r="J12"/>
  <c r="J80"/>
  <c r="J49"/>
  <c r="E7"/>
  <c r="E76"/>
  <c r="E45"/>
  <c i="1" r="AY57"/>
  <c r="AX57"/>
  <c i="7" r="BI370"/>
  <c r="BH370"/>
  <c r="BG370"/>
  <c r="BF370"/>
  <c r="T370"/>
  <c r="R370"/>
  <c r="P370"/>
  <c r="BK370"/>
  <c r="J370"/>
  <c r="BE370"/>
  <c r="BI369"/>
  <c r="BH369"/>
  <c r="BG369"/>
  <c r="BF369"/>
  <c r="T369"/>
  <c r="R369"/>
  <c r="P369"/>
  <c r="BK369"/>
  <c r="J369"/>
  <c r="BE369"/>
  <c r="BI362"/>
  <c r="BH362"/>
  <c r="BG362"/>
  <c r="BF362"/>
  <c r="T362"/>
  <c r="R362"/>
  <c r="P362"/>
  <c r="BK362"/>
  <c r="J362"/>
  <c r="BE362"/>
  <c r="BI355"/>
  <c r="BH355"/>
  <c r="BG355"/>
  <c r="BF355"/>
  <c r="T355"/>
  <c r="R355"/>
  <c r="P355"/>
  <c r="BK355"/>
  <c r="J355"/>
  <c r="BE355"/>
  <c r="BI348"/>
  <c r="BH348"/>
  <c r="BG348"/>
  <c r="BF348"/>
  <c r="T348"/>
  <c r="R348"/>
  <c r="P348"/>
  <c r="BK348"/>
  <c r="J348"/>
  <c r="BE348"/>
  <c r="BI342"/>
  <c r="BH342"/>
  <c r="BG342"/>
  <c r="BF342"/>
  <c r="T342"/>
  <c r="R342"/>
  <c r="P342"/>
  <c r="BK342"/>
  <c r="J342"/>
  <c r="BE342"/>
  <c r="BI336"/>
  <c r="BH336"/>
  <c r="BG336"/>
  <c r="BF336"/>
  <c r="T336"/>
  <c r="R336"/>
  <c r="P336"/>
  <c r="BK336"/>
  <c r="J336"/>
  <c r="BE336"/>
  <c r="BI330"/>
  <c r="BH330"/>
  <c r="BG330"/>
  <c r="BF330"/>
  <c r="T330"/>
  <c r="R330"/>
  <c r="P330"/>
  <c r="BK330"/>
  <c r="J330"/>
  <c r="BE330"/>
  <c r="BI324"/>
  <c r="BH324"/>
  <c r="BG324"/>
  <c r="BF324"/>
  <c r="T324"/>
  <c r="R324"/>
  <c r="P324"/>
  <c r="BK324"/>
  <c r="J324"/>
  <c r="BE324"/>
  <c r="BI318"/>
  <c r="BH318"/>
  <c r="BG318"/>
  <c r="BF318"/>
  <c r="T318"/>
  <c r="R318"/>
  <c r="P318"/>
  <c r="BK318"/>
  <c r="J318"/>
  <c r="BE318"/>
  <c r="BI312"/>
  <c r="BH312"/>
  <c r="BG312"/>
  <c r="BF312"/>
  <c r="T312"/>
  <c r="R312"/>
  <c r="P312"/>
  <c r="BK312"/>
  <c r="J312"/>
  <c r="BE312"/>
  <c r="BI306"/>
  <c r="BH306"/>
  <c r="BG306"/>
  <c r="BF306"/>
  <c r="T306"/>
  <c r="R306"/>
  <c r="P306"/>
  <c r="BK306"/>
  <c r="J306"/>
  <c r="BE306"/>
  <c r="BI302"/>
  <c r="BH302"/>
  <c r="BG302"/>
  <c r="BF302"/>
  <c r="T302"/>
  <c r="R302"/>
  <c r="P302"/>
  <c r="BK302"/>
  <c r="J302"/>
  <c r="BE302"/>
  <c r="BI298"/>
  <c r="BH298"/>
  <c r="BG298"/>
  <c r="BF298"/>
  <c r="T298"/>
  <c r="T297"/>
  <c r="R298"/>
  <c r="R297"/>
  <c r="P298"/>
  <c r="P297"/>
  <c r="BK298"/>
  <c r="BK297"/>
  <c r="J297"/>
  <c r="J298"/>
  <c r="BE298"/>
  <c r="J66"/>
  <c r="BI296"/>
  <c r="BH296"/>
  <c r="BG296"/>
  <c r="BF296"/>
  <c r="T296"/>
  <c r="R296"/>
  <c r="P296"/>
  <c r="BK296"/>
  <c r="J296"/>
  <c r="BE296"/>
  <c r="BI295"/>
  <c r="BH295"/>
  <c r="BG295"/>
  <c r="BF295"/>
  <c r="T295"/>
  <c r="R295"/>
  <c r="P295"/>
  <c r="BK295"/>
  <c r="J295"/>
  <c r="BE295"/>
  <c r="BI288"/>
  <c r="BH288"/>
  <c r="BG288"/>
  <c r="BF288"/>
  <c r="T288"/>
  <c r="R288"/>
  <c r="P288"/>
  <c r="BK288"/>
  <c r="J288"/>
  <c r="BE288"/>
  <c r="BI282"/>
  <c r="BH282"/>
  <c r="BG282"/>
  <c r="BF282"/>
  <c r="T282"/>
  <c r="R282"/>
  <c r="P282"/>
  <c r="BK282"/>
  <c r="J282"/>
  <c r="BE282"/>
  <c r="BI273"/>
  <c r="BH273"/>
  <c r="BG273"/>
  <c r="BF273"/>
  <c r="T273"/>
  <c r="R273"/>
  <c r="P273"/>
  <c r="BK273"/>
  <c r="J273"/>
  <c r="BE273"/>
  <c r="BI262"/>
  <c r="BH262"/>
  <c r="BG262"/>
  <c r="BF262"/>
  <c r="T262"/>
  <c r="R262"/>
  <c r="P262"/>
  <c r="BK262"/>
  <c r="J262"/>
  <c r="BE262"/>
  <c r="BI253"/>
  <c r="BH253"/>
  <c r="BG253"/>
  <c r="BF253"/>
  <c r="T253"/>
  <c r="R253"/>
  <c r="P253"/>
  <c r="BK253"/>
  <c r="J253"/>
  <c r="BE253"/>
  <c r="BI243"/>
  <c r="BH243"/>
  <c r="BG243"/>
  <c r="BF243"/>
  <c r="T243"/>
  <c r="T242"/>
  <c r="T241"/>
  <c r="R243"/>
  <c r="R242"/>
  <c r="R241"/>
  <c r="P243"/>
  <c r="P242"/>
  <c r="P241"/>
  <c r="BK243"/>
  <c r="BK242"/>
  <c r="J242"/>
  <c r="BK241"/>
  <c r="J241"/>
  <c r="J243"/>
  <c r="BE243"/>
  <c r="J65"/>
  <c r="J64"/>
  <c r="BI240"/>
  <c r="BH240"/>
  <c r="BG240"/>
  <c r="BF240"/>
  <c r="T240"/>
  <c r="T239"/>
  <c r="R240"/>
  <c r="R239"/>
  <c r="P240"/>
  <c r="P239"/>
  <c r="BK240"/>
  <c r="BK239"/>
  <c r="J239"/>
  <c r="J240"/>
  <c r="BE240"/>
  <c r="J63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T229"/>
  <c r="R230"/>
  <c r="R229"/>
  <c r="P230"/>
  <c r="P229"/>
  <c r="BK230"/>
  <c r="BK229"/>
  <c r="J229"/>
  <c r="J230"/>
  <c r="BE230"/>
  <c r="J62"/>
  <c r="BI223"/>
  <c r="BH223"/>
  <c r="BG223"/>
  <c r="BF223"/>
  <c r="T223"/>
  <c r="R223"/>
  <c r="P223"/>
  <c r="BK223"/>
  <c r="J223"/>
  <c r="BE223"/>
  <c r="BI217"/>
  <c r="BH217"/>
  <c r="BG217"/>
  <c r="BF217"/>
  <c r="T217"/>
  <c r="R217"/>
  <c r="P217"/>
  <c r="BK217"/>
  <c r="J217"/>
  <c r="BE217"/>
  <c r="BI205"/>
  <c r="BH205"/>
  <c r="BG205"/>
  <c r="BF205"/>
  <c r="T205"/>
  <c r="R205"/>
  <c r="P205"/>
  <c r="BK205"/>
  <c r="J205"/>
  <c r="BE205"/>
  <c r="BI192"/>
  <c r="BH192"/>
  <c r="BG192"/>
  <c r="BF192"/>
  <c r="T192"/>
  <c r="R192"/>
  <c r="P192"/>
  <c r="BK192"/>
  <c r="J192"/>
  <c r="BE192"/>
  <c r="BI188"/>
  <c r="BH188"/>
  <c r="BG188"/>
  <c r="BF188"/>
  <c r="T188"/>
  <c r="R188"/>
  <c r="P188"/>
  <c r="BK188"/>
  <c r="J188"/>
  <c r="BE188"/>
  <c r="BI184"/>
  <c r="BH184"/>
  <c r="BG184"/>
  <c r="BF184"/>
  <c r="T184"/>
  <c r="T183"/>
  <c r="R184"/>
  <c r="R183"/>
  <c r="P184"/>
  <c r="P183"/>
  <c r="BK184"/>
  <c r="BK183"/>
  <c r="J183"/>
  <c r="J184"/>
  <c r="BE184"/>
  <c r="J61"/>
  <c r="BI173"/>
  <c r="BH173"/>
  <c r="BG173"/>
  <c r="BF173"/>
  <c r="T173"/>
  <c r="R173"/>
  <c r="P173"/>
  <c r="BK173"/>
  <c r="J173"/>
  <c r="BE173"/>
  <c r="BI166"/>
  <c r="BH166"/>
  <c r="BG166"/>
  <c r="BF166"/>
  <c r="T166"/>
  <c r="R166"/>
  <c r="P166"/>
  <c r="BK166"/>
  <c r="J166"/>
  <c r="BE166"/>
  <c r="BI150"/>
  <c r="BH150"/>
  <c r="BG150"/>
  <c r="BF150"/>
  <c r="T150"/>
  <c r="R150"/>
  <c r="P150"/>
  <c r="BK150"/>
  <c r="J150"/>
  <c r="BE150"/>
  <c r="BI144"/>
  <c r="BH144"/>
  <c r="BG144"/>
  <c r="BF144"/>
  <c r="T144"/>
  <c r="T143"/>
  <c r="R144"/>
  <c r="R143"/>
  <c r="P144"/>
  <c r="P143"/>
  <c r="BK144"/>
  <c r="BK143"/>
  <c r="J143"/>
  <c r="J144"/>
  <c r="BE144"/>
  <c r="J60"/>
  <c r="BI137"/>
  <c r="BH137"/>
  <c r="BG137"/>
  <c r="BF137"/>
  <c r="T137"/>
  <c r="R137"/>
  <c r="P137"/>
  <c r="BK137"/>
  <c r="J137"/>
  <c r="BE137"/>
  <c r="BI131"/>
  <c r="BH131"/>
  <c r="BG131"/>
  <c r="BF131"/>
  <c r="T131"/>
  <c r="R131"/>
  <c r="P131"/>
  <c r="BK131"/>
  <c r="J131"/>
  <c r="BE131"/>
  <c r="BI125"/>
  <c r="BH125"/>
  <c r="BG125"/>
  <c r="BF125"/>
  <c r="T125"/>
  <c r="R125"/>
  <c r="P125"/>
  <c r="BK125"/>
  <c r="J125"/>
  <c r="BE125"/>
  <c r="BI117"/>
  <c r="BH117"/>
  <c r="BG117"/>
  <c r="BF117"/>
  <c r="T117"/>
  <c r="R117"/>
  <c r="P117"/>
  <c r="BK117"/>
  <c r="J117"/>
  <c r="BE117"/>
  <c r="BI109"/>
  <c r="BH109"/>
  <c r="BG109"/>
  <c r="BF109"/>
  <c r="T109"/>
  <c r="R109"/>
  <c r="P109"/>
  <c r="BK109"/>
  <c r="J109"/>
  <c r="BE109"/>
  <c r="BI102"/>
  <c r="BH102"/>
  <c r="BG102"/>
  <c r="BF102"/>
  <c r="T102"/>
  <c r="R102"/>
  <c r="P102"/>
  <c r="BK102"/>
  <c r="J102"/>
  <c r="BE102"/>
  <c r="BI95"/>
  <c r="BH95"/>
  <c r="BG95"/>
  <c r="BF95"/>
  <c r="T95"/>
  <c r="T94"/>
  <c r="R95"/>
  <c r="R94"/>
  <c r="P95"/>
  <c r="P94"/>
  <c r="BK95"/>
  <c r="BK94"/>
  <c r="J94"/>
  <c r="J95"/>
  <c r="BE95"/>
  <c r="J59"/>
  <c r="BI89"/>
  <c r="F34"/>
  <c i="1" r="BD57"/>
  <c i="7" r="BH89"/>
  <c r="F33"/>
  <c i="1" r="BC57"/>
  <c i="7" r="BG89"/>
  <c r="F32"/>
  <c i="1" r="BB57"/>
  <c i="7" r="BF89"/>
  <c r="J31"/>
  <c i="1" r="AW57"/>
  <c i="7" r="F31"/>
  <c i="1" r="BA57"/>
  <c i="7" r="T89"/>
  <c r="T88"/>
  <c r="T87"/>
  <c r="T86"/>
  <c r="R89"/>
  <c r="R88"/>
  <c r="R87"/>
  <c r="R86"/>
  <c r="P89"/>
  <c r="P88"/>
  <c r="P87"/>
  <c r="P86"/>
  <c i="1" r="AU57"/>
  <c i="7" r="BK89"/>
  <c r="BK88"/>
  <c r="J88"/>
  <c r="BK87"/>
  <c r="J87"/>
  <c r="BK86"/>
  <c r="J86"/>
  <c r="J56"/>
  <c r="J27"/>
  <c i="1" r="AG57"/>
  <c i="7" r="J89"/>
  <c r="BE89"/>
  <c r="J30"/>
  <c i="1" r="AV57"/>
  <c i="7" r="F30"/>
  <c i="1" r="AZ57"/>
  <c i="7" r="J58"/>
  <c r="J57"/>
  <c r="J82"/>
  <c r="F82"/>
  <c r="F80"/>
  <c r="E78"/>
  <c r="J51"/>
  <c r="F51"/>
  <c r="F49"/>
  <c r="E47"/>
  <c r="J36"/>
  <c r="J18"/>
  <c r="E18"/>
  <c r="F83"/>
  <c r="F52"/>
  <c r="J17"/>
  <c r="J12"/>
  <c r="J80"/>
  <c r="J49"/>
  <c r="E7"/>
  <c r="E76"/>
  <c r="E45"/>
  <c i="1" r="AY56"/>
  <c r="AX56"/>
  <c i="6" r="BI379"/>
  <c r="BH379"/>
  <c r="BG379"/>
  <c r="BF379"/>
  <c r="T379"/>
  <c r="R379"/>
  <c r="P379"/>
  <c r="BK379"/>
  <c r="J379"/>
  <c r="BE379"/>
  <c r="BI378"/>
  <c r="BH378"/>
  <c r="BG378"/>
  <c r="BF378"/>
  <c r="T378"/>
  <c r="R378"/>
  <c r="P378"/>
  <c r="BK378"/>
  <c r="J378"/>
  <c r="BE378"/>
  <c r="BI371"/>
  <c r="BH371"/>
  <c r="BG371"/>
  <c r="BF371"/>
  <c r="T371"/>
  <c r="R371"/>
  <c r="P371"/>
  <c r="BK371"/>
  <c r="J371"/>
  <c r="BE371"/>
  <c r="BI364"/>
  <c r="BH364"/>
  <c r="BG364"/>
  <c r="BF364"/>
  <c r="T364"/>
  <c r="R364"/>
  <c r="P364"/>
  <c r="BK364"/>
  <c r="J364"/>
  <c r="BE364"/>
  <c r="BI358"/>
  <c r="BH358"/>
  <c r="BG358"/>
  <c r="BF358"/>
  <c r="T358"/>
  <c r="R358"/>
  <c r="P358"/>
  <c r="BK358"/>
  <c r="J358"/>
  <c r="BE358"/>
  <c r="BI352"/>
  <c r="BH352"/>
  <c r="BG352"/>
  <c r="BF352"/>
  <c r="T352"/>
  <c r="R352"/>
  <c r="P352"/>
  <c r="BK352"/>
  <c r="J352"/>
  <c r="BE352"/>
  <c r="BI346"/>
  <c r="BH346"/>
  <c r="BG346"/>
  <c r="BF346"/>
  <c r="T346"/>
  <c r="R346"/>
  <c r="P346"/>
  <c r="BK346"/>
  <c r="J346"/>
  <c r="BE346"/>
  <c r="BI340"/>
  <c r="BH340"/>
  <c r="BG340"/>
  <c r="BF340"/>
  <c r="T340"/>
  <c r="R340"/>
  <c r="P340"/>
  <c r="BK340"/>
  <c r="J340"/>
  <c r="BE340"/>
  <c r="BI334"/>
  <c r="BH334"/>
  <c r="BG334"/>
  <c r="BF334"/>
  <c r="T334"/>
  <c r="R334"/>
  <c r="P334"/>
  <c r="BK334"/>
  <c r="J334"/>
  <c r="BE334"/>
  <c r="BI328"/>
  <c r="BH328"/>
  <c r="BG328"/>
  <c r="BF328"/>
  <c r="T328"/>
  <c r="R328"/>
  <c r="P328"/>
  <c r="BK328"/>
  <c r="J328"/>
  <c r="BE328"/>
  <c r="BI322"/>
  <c r="BH322"/>
  <c r="BG322"/>
  <c r="BF322"/>
  <c r="T322"/>
  <c r="R322"/>
  <c r="P322"/>
  <c r="BK322"/>
  <c r="J322"/>
  <c r="BE322"/>
  <c r="BI316"/>
  <c r="BH316"/>
  <c r="BG316"/>
  <c r="BF316"/>
  <c r="T316"/>
  <c r="R316"/>
  <c r="P316"/>
  <c r="BK316"/>
  <c r="J316"/>
  <c r="BE316"/>
  <c r="BI312"/>
  <c r="BH312"/>
  <c r="BG312"/>
  <c r="BF312"/>
  <c r="T312"/>
  <c r="R312"/>
  <c r="P312"/>
  <c r="BK312"/>
  <c r="J312"/>
  <c r="BE312"/>
  <c r="BI308"/>
  <c r="BH308"/>
  <c r="BG308"/>
  <c r="BF308"/>
  <c r="T308"/>
  <c r="T307"/>
  <c r="R308"/>
  <c r="R307"/>
  <c r="P308"/>
  <c r="P307"/>
  <c r="BK308"/>
  <c r="BK307"/>
  <c r="J307"/>
  <c r="J308"/>
  <c r="BE308"/>
  <c r="J67"/>
  <c r="BI306"/>
  <c r="BH306"/>
  <c r="BG306"/>
  <c r="BF306"/>
  <c r="T306"/>
  <c r="R306"/>
  <c r="P306"/>
  <c r="BK306"/>
  <c r="J306"/>
  <c r="BE306"/>
  <c r="BI305"/>
  <c r="BH305"/>
  <c r="BG305"/>
  <c r="BF305"/>
  <c r="T305"/>
  <c r="R305"/>
  <c r="P305"/>
  <c r="BK305"/>
  <c r="J305"/>
  <c r="BE305"/>
  <c r="BI298"/>
  <c r="BH298"/>
  <c r="BG298"/>
  <c r="BF298"/>
  <c r="T298"/>
  <c r="R298"/>
  <c r="P298"/>
  <c r="BK298"/>
  <c r="J298"/>
  <c r="BE298"/>
  <c r="BI292"/>
  <c r="BH292"/>
  <c r="BG292"/>
  <c r="BF292"/>
  <c r="T292"/>
  <c r="R292"/>
  <c r="P292"/>
  <c r="BK292"/>
  <c r="J292"/>
  <c r="BE292"/>
  <c r="BI283"/>
  <c r="BH283"/>
  <c r="BG283"/>
  <c r="BF283"/>
  <c r="T283"/>
  <c r="R283"/>
  <c r="P283"/>
  <c r="BK283"/>
  <c r="J283"/>
  <c r="BE283"/>
  <c r="BI272"/>
  <c r="BH272"/>
  <c r="BG272"/>
  <c r="BF272"/>
  <c r="T272"/>
  <c r="R272"/>
  <c r="P272"/>
  <c r="BK272"/>
  <c r="J272"/>
  <c r="BE272"/>
  <c r="BI263"/>
  <c r="BH263"/>
  <c r="BG263"/>
  <c r="BF263"/>
  <c r="T263"/>
  <c r="R263"/>
  <c r="P263"/>
  <c r="BK263"/>
  <c r="J263"/>
  <c r="BE263"/>
  <c r="BI253"/>
  <c r="BH253"/>
  <c r="BG253"/>
  <c r="BF253"/>
  <c r="T253"/>
  <c r="T252"/>
  <c r="T251"/>
  <c r="R253"/>
  <c r="R252"/>
  <c r="R251"/>
  <c r="P253"/>
  <c r="P252"/>
  <c r="P251"/>
  <c r="BK253"/>
  <c r="BK252"/>
  <c r="J252"/>
  <c r="BK251"/>
  <c r="J251"/>
  <c r="J253"/>
  <c r="BE253"/>
  <c r="J66"/>
  <c r="J65"/>
  <c r="BI250"/>
  <c r="BH250"/>
  <c r="BG250"/>
  <c r="BF250"/>
  <c r="T250"/>
  <c r="T249"/>
  <c r="R250"/>
  <c r="R249"/>
  <c r="P250"/>
  <c r="P249"/>
  <c r="BK250"/>
  <c r="BK249"/>
  <c r="J249"/>
  <c r="J250"/>
  <c r="BE250"/>
  <c r="J64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T239"/>
  <c r="R240"/>
  <c r="R239"/>
  <c r="P240"/>
  <c r="P239"/>
  <c r="BK240"/>
  <c r="BK239"/>
  <c r="J239"/>
  <c r="J240"/>
  <c r="BE240"/>
  <c r="J63"/>
  <c r="BI233"/>
  <c r="BH233"/>
  <c r="BG233"/>
  <c r="BF233"/>
  <c r="T233"/>
  <c r="R233"/>
  <c r="P233"/>
  <c r="BK233"/>
  <c r="J233"/>
  <c r="BE233"/>
  <c r="BI227"/>
  <c r="BH227"/>
  <c r="BG227"/>
  <c r="BF227"/>
  <c r="T227"/>
  <c r="R227"/>
  <c r="P227"/>
  <c r="BK227"/>
  <c r="J227"/>
  <c r="BE227"/>
  <c r="BI215"/>
  <c r="BH215"/>
  <c r="BG215"/>
  <c r="BF215"/>
  <c r="T215"/>
  <c r="R215"/>
  <c r="P215"/>
  <c r="BK215"/>
  <c r="J215"/>
  <c r="BE215"/>
  <c r="BI202"/>
  <c r="BH202"/>
  <c r="BG202"/>
  <c r="BF202"/>
  <c r="T202"/>
  <c r="R202"/>
  <c r="P202"/>
  <c r="BK202"/>
  <c r="J202"/>
  <c r="BE202"/>
  <c r="BI198"/>
  <c r="BH198"/>
  <c r="BG198"/>
  <c r="BF198"/>
  <c r="T198"/>
  <c r="R198"/>
  <c r="P198"/>
  <c r="BK198"/>
  <c r="J198"/>
  <c r="BE198"/>
  <c r="BI194"/>
  <c r="BH194"/>
  <c r="BG194"/>
  <c r="BF194"/>
  <c r="T194"/>
  <c r="T193"/>
  <c r="R194"/>
  <c r="R193"/>
  <c r="P194"/>
  <c r="P193"/>
  <c r="BK194"/>
  <c r="BK193"/>
  <c r="J193"/>
  <c r="J194"/>
  <c r="BE194"/>
  <c r="J62"/>
  <c r="BI183"/>
  <c r="BH183"/>
  <c r="BG183"/>
  <c r="BF183"/>
  <c r="T183"/>
  <c r="R183"/>
  <c r="P183"/>
  <c r="BK183"/>
  <c r="J183"/>
  <c r="BE183"/>
  <c r="BI176"/>
  <c r="BH176"/>
  <c r="BG176"/>
  <c r="BF176"/>
  <c r="T176"/>
  <c r="R176"/>
  <c r="P176"/>
  <c r="BK176"/>
  <c r="J176"/>
  <c r="BE176"/>
  <c r="BI160"/>
  <c r="BH160"/>
  <c r="BG160"/>
  <c r="BF160"/>
  <c r="T160"/>
  <c r="R160"/>
  <c r="P160"/>
  <c r="BK160"/>
  <c r="J160"/>
  <c r="BE160"/>
  <c r="BI154"/>
  <c r="BH154"/>
  <c r="BG154"/>
  <c r="BF154"/>
  <c r="T154"/>
  <c r="T153"/>
  <c r="R154"/>
  <c r="R153"/>
  <c r="P154"/>
  <c r="P153"/>
  <c r="BK154"/>
  <c r="BK153"/>
  <c r="J153"/>
  <c r="J154"/>
  <c r="BE154"/>
  <c r="J61"/>
  <c r="BI144"/>
  <c r="BH144"/>
  <c r="BG144"/>
  <c r="BF144"/>
  <c r="T144"/>
  <c r="T143"/>
  <c r="R144"/>
  <c r="R143"/>
  <c r="P144"/>
  <c r="P143"/>
  <c r="BK144"/>
  <c r="BK143"/>
  <c r="J143"/>
  <c r="J144"/>
  <c r="BE144"/>
  <c r="J60"/>
  <c r="BI137"/>
  <c r="BH137"/>
  <c r="BG137"/>
  <c r="BF137"/>
  <c r="T137"/>
  <c r="R137"/>
  <c r="P137"/>
  <c r="BK137"/>
  <c r="J137"/>
  <c r="BE137"/>
  <c r="BI131"/>
  <c r="BH131"/>
  <c r="BG131"/>
  <c r="BF131"/>
  <c r="T131"/>
  <c r="R131"/>
  <c r="P131"/>
  <c r="BK131"/>
  <c r="J131"/>
  <c r="BE131"/>
  <c r="BI125"/>
  <c r="BH125"/>
  <c r="BG125"/>
  <c r="BF125"/>
  <c r="T125"/>
  <c r="R125"/>
  <c r="P125"/>
  <c r="BK125"/>
  <c r="J125"/>
  <c r="BE125"/>
  <c r="BI117"/>
  <c r="BH117"/>
  <c r="BG117"/>
  <c r="BF117"/>
  <c r="T117"/>
  <c r="R117"/>
  <c r="P117"/>
  <c r="BK117"/>
  <c r="J117"/>
  <c r="BE117"/>
  <c r="BI109"/>
  <c r="BH109"/>
  <c r="BG109"/>
  <c r="BF109"/>
  <c r="T109"/>
  <c r="R109"/>
  <c r="P109"/>
  <c r="BK109"/>
  <c r="J109"/>
  <c r="BE109"/>
  <c r="BI102"/>
  <c r="BH102"/>
  <c r="BG102"/>
  <c r="BF102"/>
  <c r="T102"/>
  <c r="R102"/>
  <c r="P102"/>
  <c r="BK102"/>
  <c r="J102"/>
  <c r="BE102"/>
  <c r="BI95"/>
  <c r="BH95"/>
  <c r="BG95"/>
  <c r="BF95"/>
  <c r="T95"/>
  <c r="T94"/>
  <c r="R95"/>
  <c r="R94"/>
  <c r="P95"/>
  <c r="P94"/>
  <c r="BK95"/>
  <c r="BK94"/>
  <c r="J94"/>
  <c r="J95"/>
  <c r="BE95"/>
  <c r="J59"/>
  <c r="BI90"/>
  <c r="F34"/>
  <c i="1" r="BD56"/>
  <c i="6" r="BH90"/>
  <c r="F33"/>
  <c i="1" r="BC56"/>
  <c i="6" r="BG90"/>
  <c r="F32"/>
  <c i="1" r="BB56"/>
  <c i="6" r="BF90"/>
  <c r="J31"/>
  <c i="1" r="AW56"/>
  <c i="6" r="F31"/>
  <c i="1" r="BA56"/>
  <c i="6" r="T90"/>
  <c r="T89"/>
  <c r="T88"/>
  <c r="T87"/>
  <c r="R90"/>
  <c r="R89"/>
  <c r="R88"/>
  <c r="R87"/>
  <c r="P90"/>
  <c r="P89"/>
  <c r="P88"/>
  <c r="P87"/>
  <c i="1" r="AU56"/>
  <c i="6" r="BK90"/>
  <c r="BK89"/>
  <c r="J89"/>
  <c r="BK88"/>
  <c r="J88"/>
  <c r="BK87"/>
  <c r="J87"/>
  <c r="J56"/>
  <c r="J27"/>
  <c i="1" r="AG56"/>
  <c i="6" r="J90"/>
  <c r="BE90"/>
  <c r="J30"/>
  <c i="1" r="AV56"/>
  <c i="6" r="F30"/>
  <c i="1" r="AZ56"/>
  <c i="6" r="J58"/>
  <c r="J57"/>
  <c r="J83"/>
  <c r="F83"/>
  <c r="F81"/>
  <c r="E79"/>
  <c r="J51"/>
  <c r="F51"/>
  <c r="F49"/>
  <c r="E47"/>
  <c r="J36"/>
  <c r="J18"/>
  <c r="E18"/>
  <c r="F84"/>
  <c r="F52"/>
  <c r="J17"/>
  <c r="J12"/>
  <c r="J81"/>
  <c r="J49"/>
  <c r="E7"/>
  <c r="E77"/>
  <c r="E45"/>
  <c i="1" r="AY55"/>
  <c r="AX55"/>
  <c i="5" r="BI369"/>
  <c r="BH369"/>
  <c r="BG369"/>
  <c r="BF369"/>
  <c r="T369"/>
  <c r="R369"/>
  <c r="P369"/>
  <c r="BK369"/>
  <c r="J369"/>
  <c r="BE369"/>
  <c r="BI368"/>
  <c r="BH368"/>
  <c r="BG368"/>
  <c r="BF368"/>
  <c r="T368"/>
  <c r="R368"/>
  <c r="P368"/>
  <c r="BK368"/>
  <c r="J368"/>
  <c r="BE368"/>
  <c r="BI361"/>
  <c r="BH361"/>
  <c r="BG361"/>
  <c r="BF361"/>
  <c r="T361"/>
  <c r="R361"/>
  <c r="P361"/>
  <c r="BK361"/>
  <c r="J361"/>
  <c r="BE361"/>
  <c r="BI354"/>
  <c r="BH354"/>
  <c r="BG354"/>
  <c r="BF354"/>
  <c r="T354"/>
  <c r="R354"/>
  <c r="P354"/>
  <c r="BK354"/>
  <c r="J354"/>
  <c r="BE354"/>
  <c r="BI348"/>
  <c r="BH348"/>
  <c r="BG348"/>
  <c r="BF348"/>
  <c r="T348"/>
  <c r="R348"/>
  <c r="P348"/>
  <c r="BK348"/>
  <c r="J348"/>
  <c r="BE348"/>
  <c r="BI342"/>
  <c r="BH342"/>
  <c r="BG342"/>
  <c r="BF342"/>
  <c r="T342"/>
  <c r="R342"/>
  <c r="P342"/>
  <c r="BK342"/>
  <c r="J342"/>
  <c r="BE342"/>
  <c r="BI336"/>
  <c r="BH336"/>
  <c r="BG336"/>
  <c r="BF336"/>
  <c r="T336"/>
  <c r="R336"/>
  <c r="P336"/>
  <c r="BK336"/>
  <c r="J336"/>
  <c r="BE336"/>
  <c r="BI330"/>
  <c r="BH330"/>
  <c r="BG330"/>
  <c r="BF330"/>
  <c r="T330"/>
  <c r="R330"/>
  <c r="P330"/>
  <c r="BK330"/>
  <c r="J330"/>
  <c r="BE330"/>
  <c r="BI324"/>
  <c r="BH324"/>
  <c r="BG324"/>
  <c r="BF324"/>
  <c r="T324"/>
  <c r="R324"/>
  <c r="P324"/>
  <c r="BK324"/>
  <c r="J324"/>
  <c r="BE324"/>
  <c r="BI318"/>
  <c r="BH318"/>
  <c r="BG318"/>
  <c r="BF318"/>
  <c r="T318"/>
  <c r="R318"/>
  <c r="P318"/>
  <c r="BK318"/>
  <c r="J318"/>
  <c r="BE318"/>
  <c r="BI312"/>
  <c r="BH312"/>
  <c r="BG312"/>
  <c r="BF312"/>
  <c r="T312"/>
  <c r="R312"/>
  <c r="P312"/>
  <c r="BK312"/>
  <c r="J312"/>
  <c r="BE312"/>
  <c r="BI306"/>
  <c r="BH306"/>
  <c r="BG306"/>
  <c r="BF306"/>
  <c r="T306"/>
  <c r="R306"/>
  <c r="P306"/>
  <c r="BK306"/>
  <c r="J306"/>
  <c r="BE306"/>
  <c r="BI302"/>
  <c r="BH302"/>
  <c r="BG302"/>
  <c r="BF302"/>
  <c r="T302"/>
  <c r="R302"/>
  <c r="P302"/>
  <c r="BK302"/>
  <c r="J302"/>
  <c r="BE302"/>
  <c r="BI298"/>
  <c r="BH298"/>
  <c r="BG298"/>
  <c r="BF298"/>
  <c r="T298"/>
  <c r="T297"/>
  <c r="R298"/>
  <c r="R297"/>
  <c r="P298"/>
  <c r="P297"/>
  <c r="BK298"/>
  <c r="BK297"/>
  <c r="J297"/>
  <c r="J298"/>
  <c r="BE298"/>
  <c r="J66"/>
  <c r="BI296"/>
  <c r="BH296"/>
  <c r="BG296"/>
  <c r="BF296"/>
  <c r="T296"/>
  <c r="R296"/>
  <c r="P296"/>
  <c r="BK296"/>
  <c r="J296"/>
  <c r="BE296"/>
  <c r="BI295"/>
  <c r="BH295"/>
  <c r="BG295"/>
  <c r="BF295"/>
  <c r="T295"/>
  <c r="R295"/>
  <c r="P295"/>
  <c r="BK295"/>
  <c r="J295"/>
  <c r="BE295"/>
  <c r="BI288"/>
  <c r="BH288"/>
  <c r="BG288"/>
  <c r="BF288"/>
  <c r="T288"/>
  <c r="R288"/>
  <c r="P288"/>
  <c r="BK288"/>
  <c r="J288"/>
  <c r="BE288"/>
  <c r="BI282"/>
  <c r="BH282"/>
  <c r="BG282"/>
  <c r="BF282"/>
  <c r="T282"/>
  <c r="R282"/>
  <c r="P282"/>
  <c r="BK282"/>
  <c r="J282"/>
  <c r="BE282"/>
  <c r="BI273"/>
  <c r="BH273"/>
  <c r="BG273"/>
  <c r="BF273"/>
  <c r="T273"/>
  <c r="R273"/>
  <c r="P273"/>
  <c r="BK273"/>
  <c r="J273"/>
  <c r="BE273"/>
  <c r="BI262"/>
  <c r="BH262"/>
  <c r="BG262"/>
  <c r="BF262"/>
  <c r="T262"/>
  <c r="R262"/>
  <c r="P262"/>
  <c r="BK262"/>
  <c r="J262"/>
  <c r="BE262"/>
  <c r="BI253"/>
  <c r="BH253"/>
  <c r="BG253"/>
  <c r="BF253"/>
  <c r="T253"/>
  <c r="R253"/>
  <c r="P253"/>
  <c r="BK253"/>
  <c r="J253"/>
  <c r="BE253"/>
  <c r="BI243"/>
  <c r="BH243"/>
  <c r="BG243"/>
  <c r="BF243"/>
  <c r="T243"/>
  <c r="T242"/>
  <c r="T241"/>
  <c r="R243"/>
  <c r="R242"/>
  <c r="R241"/>
  <c r="P243"/>
  <c r="P242"/>
  <c r="P241"/>
  <c r="BK243"/>
  <c r="BK242"/>
  <c r="J242"/>
  <c r="BK241"/>
  <c r="J241"/>
  <c r="J243"/>
  <c r="BE243"/>
  <c r="J65"/>
  <c r="J64"/>
  <c r="BI240"/>
  <c r="BH240"/>
  <c r="BG240"/>
  <c r="BF240"/>
  <c r="T240"/>
  <c r="T239"/>
  <c r="R240"/>
  <c r="R239"/>
  <c r="P240"/>
  <c r="P239"/>
  <c r="BK240"/>
  <c r="BK239"/>
  <c r="J239"/>
  <c r="J240"/>
  <c r="BE240"/>
  <c r="J63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T229"/>
  <c r="R230"/>
  <c r="R229"/>
  <c r="P230"/>
  <c r="P229"/>
  <c r="BK230"/>
  <c r="BK229"/>
  <c r="J229"/>
  <c r="J230"/>
  <c r="BE230"/>
  <c r="J62"/>
  <c r="BI223"/>
  <c r="BH223"/>
  <c r="BG223"/>
  <c r="BF223"/>
  <c r="T223"/>
  <c r="R223"/>
  <c r="P223"/>
  <c r="BK223"/>
  <c r="J223"/>
  <c r="BE223"/>
  <c r="BI217"/>
  <c r="BH217"/>
  <c r="BG217"/>
  <c r="BF217"/>
  <c r="T217"/>
  <c r="R217"/>
  <c r="P217"/>
  <c r="BK217"/>
  <c r="J217"/>
  <c r="BE217"/>
  <c r="BI205"/>
  <c r="BH205"/>
  <c r="BG205"/>
  <c r="BF205"/>
  <c r="T205"/>
  <c r="R205"/>
  <c r="P205"/>
  <c r="BK205"/>
  <c r="J205"/>
  <c r="BE205"/>
  <c r="BI192"/>
  <c r="BH192"/>
  <c r="BG192"/>
  <c r="BF192"/>
  <c r="T192"/>
  <c r="R192"/>
  <c r="P192"/>
  <c r="BK192"/>
  <c r="J192"/>
  <c r="BE192"/>
  <c r="BI188"/>
  <c r="BH188"/>
  <c r="BG188"/>
  <c r="BF188"/>
  <c r="T188"/>
  <c r="R188"/>
  <c r="P188"/>
  <c r="BK188"/>
  <c r="J188"/>
  <c r="BE188"/>
  <c r="BI184"/>
  <c r="BH184"/>
  <c r="BG184"/>
  <c r="BF184"/>
  <c r="T184"/>
  <c r="T183"/>
  <c r="R184"/>
  <c r="R183"/>
  <c r="P184"/>
  <c r="P183"/>
  <c r="BK184"/>
  <c r="BK183"/>
  <c r="J183"/>
  <c r="J184"/>
  <c r="BE184"/>
  <c r="J61"/>
  <c r="BI173"/>
  <c r="BH173"/>
  <c r="BG173"/>
  <c r="BF173"/>
  <c r="T173"/>
  <c r="R173"/>
  <c r="P173"/>
  <c r="BK173"/>
  <c r="J173"/>
  <c r="BE173"/>
  <c r="BI166"/>
  <c r="BH166"/>
  <c r="BG166"/>
  <c r="BF166"/>
  <c r="T166"/>
  <c r="R166"/>
  <c r="P166"/>
  <c r="BK166"/>
  <c r="J166"/>
  <c r="BE166"/>
  <c r="BI151"/>
  <c r="BH151"/>
  <c r="BG151"/>
  <c r="BF151"/>
  <c r="T151"/>
  <c r="R151"/>
  <c r="P151"/>
  <c r="BK151"/>
  <c r="J151"/>
  <c r="BE151"/>
  <c r="BI144"/>
  <c r="BH144"/>
  <c r="BG144"/>
  <c r="BF144"/>
  <c r="T144"/>
  <c r="T143"/>
  <c r="R144"/>
  <c r="R143"/>
  <c r="P144"/>
  <c r="P143"/>
  <c r="BK144"/>
  <c r="BK143"/>
  <c r="J143"/>
  <c r="J144"/>
  <c r="BE144"/>
  <c r="J60"/>
  <c r="BI137"/>
  <c r="BH137"/>
  <c r="BG137"/>
  <c r="BF137"/>
  <c r="T137"/>
  <c r="R137"/>
  <c r="P137"/>
  <c r="BK137"/>
  <c r="J137"/>
  <c r="BE137"/>
  <c r="BI131"/>
  <c r="BH131"/>
  <c r="BG131"/>
  <c r="BF131"/>
  <c r="T131"/>
  <c r="R131"/>
  <c r="P131"/>
  <c r="BK131"/>
  <c r="J131"/>
  <c r="BE131"/>
  <c r="BI125"/>
  <c r="BH125"/>
  <c r="BG125"/>
  <c r="BF125"/>
  <c r="T125"/>
  <c r="R125"/>
  <c r="P125"/>
  <c r="BK125"/>
  <c r="J125"/>
  <c r="BE125"/>
  <c r="BI117"/>
  <c r="BH117"/>
  <c r="BG117"/>
  <c r="BF117"/>
  <c r="T117"/>
  <c r="R117"/>
  <c r="P117"/>
  <c r="BK117"/>
  <c r="J117"/>
  <c r="BE117"/>
  <c r="BI109"/>
  <c r="BH109"/>
  <c r="BG109"/>
  <c r="BF109"/>
  <c r="T109"/>
  <c r="R109"/>
  <c r="P109"/>
  <c r="BK109"/>
  <c r="J109"/>
  <c r="BE109"/>
  <c r="BI102"/>
  <c r="BH102"/>
  <c r="BG102"/>
  <c r="BF102"/>
  <c r="T102"/>
  <c r="R102"/>
  <c r="P102"/>
  <c r="BK102"/>
  <c r="J102"/>
  <c r="BE102"/>
  <c r="BI95"/>
  <c r="BH95"/>
  <c r="BG95"/>
  <c r="BF95"/>
  <c r="T95"/>
  <c r="T94"/>
  <c r="R95"/>
  <c r="R94"/>
  <c r="P95"/>
  <c r="P94"/>
  <c r="BK95"/>
  <c r="BK94"/>
  <c r="J94"/>
  <c r="J95"/>
  <c r="BE95"/>
  <c r="J59"/>
  <c r="BI89"/>
  <c r="F34"/>
  <c i="1" r="BD55"/>
  <c i="5" r="BH89"/>
  <c r="F33"/>
  <c i="1" r="BC55"/>
  <c i="5" r="BG89"/>
  <c r="F32"/>
  <c i="1" r="BB55"/>
  <c i="5" r="BF89"/>
  <c r="J31"/>
  <c i="1" r="AW55"/>
  <c i="5" r="F31"/>
  <c i="1" r="BA55"/>
  <c i="5" r="T89"/>
  <c r="T88"/>
  <c r="T87"/>
  <c r="T86"/>
  <c r="R89"/>
  <c r="R88"/>
  <c r="R87"/>
  <c r="R86"/>
  <c r="P89"/>
  <c r="P88"/>
  <c r="P87"/>
  <c r="P86"/>
  <c i="1" r="AU55"/>
  <c i="5" r="BK89"/>
  <c r="BK88"/>
  <c r="J88"/>
  <c r="BK87"/>
  <c r="J87"/>
  <c r="BK86"/>
  <c r="J86"/>
  <c r="J56"/>
  <c r="J27"/>
  <c i="1" r="AG55"/>
  <c i="5" r="J89"/>
  <c r="BE89"/>
  <c r="J30"/>
  <c i="1" r="AV55"/>
  <c i="5" r="F30"/>
  <c i="1" r="AZ55"/>
  <c i="5" r="J58"/>
  <c r="J57"/>
  <c r="J82"/>
  <c r="F82"/>
  <c r="F80"/>
  <c r="E78"/>
  <c r="J51"/>
  <c r="F51"/>
  <c r="F49"/>
  <c r="E47"/>
  <c r="J36"/>
  <c r="J18"/>
  <c r="E18"/>
  <c r="F83"/>
  <c r="F52"/>
  <c r="J17"/>
  <c r="J12"/>
  <c r="J80"/>
  <c r="J49"/>
  <c r="E7"/>
  <c r="E76"/>
  <c r="E45"/>
  <c i="1" r="AY54"/>
  <c r="AX54"/>
  <c i="4" r="BI371"/>
  <c r="BH371"/>
  <c r="BG371"/>
  <c r="BF371"/>
  <c r="T371"/>
  <c r="R371"/>
  <c r="P371"/>
  <c r="BK371"/>
  <c r="J371"/>
  <c r="BE371"/>
  <c r="BI370"/>
  <c r="BH370"/>
  <c r="BG370"/>
  <c r="BF370"/>
  <c r="T370"/>
  <c r="R370"/>
  <c r="P370"/>
  <c r="BK370"/>
  <c r="J370"/>
  <c r="BE370"/>
  <c r="BI363"/>
  <c r="BH363"/>
  <c r="BG363"/>
  <c r="BF363"/>
  <c r="T363"/>
  <c r="R363"/>
  <c r="P363"/>
  <c r="BK363"/>
  <c r="J363"/>
  <c r="BE363"/>
  <c r="BI356"/>
  <c r="BH356"/>
  <c r="BG356"/>
  <c r="BF356"/>
  <c r="T356"/>
  <c r="R356"/>
  <c r="P356"/>
  <c r="BK356"/>
  <c r="J356"/>
  <c r="BE356"/>
  <c r="BI350"/>
  <c r="BH350"/>
  <c r="BG350"/>
  <c r="BF350"/>
  <c r="T350"/>
  <c r="R350"/>
  <c r="P350"/>
  <c r="BK350"/>
  <c r="J350"/>
  <c r="BE350"/>
  <c r="BI344"/>
  <c r="BH344"/>
  <c r="BG344"/>
  <c r="BF344"/>
  <c r="T344"/>
  <c r="R344"/>
  <c r="P344"/>
  <c r="BK344"/>
  <c r="J344"/>
  <c r="BE344"/>
  <c r="BI338"/>
  <c r="BH338"/>
  <c r="BG338"/>
  <c r="BF338"/>
  <c r="T338"/>
  <c r="R338"/>
  <c r="P338"/>
  <c r="BK338"/>
  <c r="J338"/>
  <c r="BE338"/>
  <c r="BI332"/>
  <c r="BH332"/>
  <c r="BG332"/>
  <c r="BF332"/>
  <c r="T332"/>
  <c r="R332"/>
  <c r="P332"/>
  <c r="BK332"/>
  <c r="J332"/>
  <c r="BE332"/>
  <c r="BI326"/>
  <c r="BH326"/>
  <c r="BG326"/>
  <c r="BF326"/>
  <c r="T326"/>
  <c r="R326"/>
  <c r="P326"/>
  <c r="BK326"/>
  <c r="J326"/>
  <c r="BE326"/>
  <c r="BI320"/>
  <c r="BH320"/>
  <c r="BG320"/>
  <c r="BF320"/>
  <c r="T320"/>
  <c r="R320"/>
  <c r="P320"/>
  <c r="BK320"/>
  <c r="J320"/>
  <c r="BE320"/>
  <c r="BI314"/>
  <c r="BH314"/>
  <c r="BG314"/>
  <c r="BF314"/>
  <c r="T314"/>
  <c r="R314"/>
  <c r="P314"/>
  <c r="BK314"/>
  <c r="J314"/>
  <c r="BE314"/>
  <c r="BI308"/>
  <c r="BH308"/>
  <c r="BG308"/>
  <c r="BF308"/>
  <c r="T308"/>
  <c r="R308"/>
  <c r="P308"/>
  <c r="BK308"/>
  <c r="J308"/>
  <c r="BE308"/>
  <c r="BI304"/>
  <c r="BH304"/>
  <c r="BG304"/>
  <c r="BF304"/>
  <c r="T304"/>
  <c r="R304"/>
  <c r="P304"/>
  <c r="BK304"/>
  <c r="J304"/>
  <c r="BE304"/>
  <c r="BI300"/>
  <c r="BH300"/>
  <c r="BG300"/>
  <c r="BF300"/>
  <c r="T300"/>
  <c r="T299"/>
  <c r="R300"/>
  <c r="R299"/>
  <c r="P300"/>
  <c r="P299"/>
  <c r="BK300"/>
  <c r="BK299"/>
  <c r="J299"/>
  <c r="J300"/>
  <c r="BE300"/>
  <c r="J66"/>
  <c r="BI298"/>
  <c r="BH298"/>
  <c r="BG298"/>
  <c r="BF298"/>
  <c r="T298"/>
  <c r="R298"/>
  <c r="P298"/>
  <c r="BK298"/>
  <c r="J298"/>
  <c r="BE298"/>
  <c r="BI297"/>
  <c r="BH297"/>
  <c r="BG297"/>
  <c r="BF297"/>
  <c r="T297"/>
  <c r="R297"/>
  <c r="P297"/>
  <c r="BK297"/>
  <c r="J297"/>
  <c r="BE297"/>
  <c r="BI290"/>
  <c r="BH290"/>
  <c r="BG290"/>
  <c r="BF290"/>
  <c r="T290"/>
  <c r="R290"/>
  <c r="P290"/>
  <c r="BK290"/>
  <c r="J290"/>
  <c r="BE290"/>
  <c r="BI284"/>
  <c r="BH284"/>
  <c r="BG284"/>
  <c r="BF284"/>
  <c r="T284"/>
  <c r="R284"/>
  <c r="P284"/>
  <c r="BK284"/>
  <c r="J284"/>
  <c r="BE284"/>
  <c r="BI275"/>
  <c r="BH275"/>
  <c r="BG275"/>
  <c r="BF275"/>
  <c r="T275"/>
  <c r="R275"/>
  <c r="P275"/>
  <c r="BK275"/>
  <c r="J275"/>
  <c r="BE275"/>
  <c r="BI264"/>
  <c r="BH264"/>
  <c r="BG264"/>
  <c r="BF264"/>
  <c r="T264"/>
  <c r="R264"/>
  <c r="P264"/>
  <c r="BK264"/>
  <c r="J264"/>
  <c r="BE264"/>
  <c r="BI255"/>
  <c r="BH255"/>
  <c r="BG255"/>
  <c r="BF255"/>
  <c r="T255"/>
  <c r="R255"/>
  <c r="P255"/>
  <c r="BK255"/>
  <c r="J255"/>
  <c r="BE255"/>
  <c r="BI245"/>
  <c r="BH245"/>
  <c r="BG245"/>
  <c r="BF245"/>
  <c r="T245"/>
  <c r="T244"/>
  <c r="T243"/>
  <c r="R245"/>
  <c r="R244"/>
  <c r="R243"/>
  <c r="P245"/>
  <c r="P244"/>
  <c r="P243"/>
  <c r="BK245"/>
  <c r="BK244"/>
  <c r="J244"/>
  <c r="BK243"/>
  <c r="J243"/>
  <c r="J245"/>
  <c r="BE245"/>
  <c r="J65"/>
  <c r="J64"/>
  <c r="BI242"/>
  <c r="BH242"/>
  <c r="BG242"/>
  <c r="BF242"/>
  <c r="T242"/>
  <c r="T241"/>
  <c r="R242"/>
  <c r="R241"/>
  <c r="P242"/>
  <c r="P241"/>
  <c r="BK242"/>
  <c r="BK241"/>
  <c r="J241"/>
  <c r="J242"/>
  <c r="BE242"/>
  <c r="J63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T231"/>
  <c r="R232"/>
  <c r="R231"/>
  <c r="P232"/>
  <c r="P231"/>
  <c r="BK232"/>
  <c r="BK231"/>
  <c r="J231"/>
  <c r="J232"/>
  <c r="BE232"/>
  <c r="J62"/>
  <c r="BI225"/>
  <c r="BH225"/>
  <c r="BG225"/>
  <c r="BF225"/>
  <c r="T225"/>
  <c r="R225"/>
  <c r="P225"/>
  <c r="BK225"/>
  <c r="J225"/>
  <c r="BE225"/>
  <c r="BI219"/>
  <c r="BH219"/>
  <c r="BG219"/>
  <c r="BF219"/>
  <c r="T219"/>
  <c r="R219"/>
  <c r="P219"/>
  <c r="BK219"/>
  <c r="J219"/>
  <c r="BE219"/>
  <c r="BI206"/>
  <c r="BH206"/>
  <c r="BG206"/>
  <c r="BF206"/>
  <c r="T206"/>
  <c r="R206"/>
  <c r="P206"/>
  <c r="BK206"/>
  <c r="J206"/>
  <c r="BE206"/>
  <c r="BI192"/>
  <c r="BH192"/>
  <c r="BG192"/>
  <c r="BF192"/>
  <c r="T192"/>
  <c r="R192"/>
  <c r="P192"/>
  <c r="BK192"/>
  <c r="J192"/>
  <c r="BE192"/>
  <c r="BI188"/>
  <c r="BH188"/>
  <c r="BG188"/>
  <c r="BF188"/>
  <c r="T188"/>
  <c r="R188"/>
  <c r="P188"/>
  <c r="BK188"/>
  <c r="J188"/>
  <c r="BE188"/>
  <c r="BI184"/>
  <c r="BH184"/>
  <c r="BG184"/>
  <c r="BF184"/>
  <c r="T184"/>
  <c r="T183"/>
  <c r="R184"/>
  <c r="R183"/>
  <c r="P184"/>
  <c r="P183"/>
  <c r="BK184"/>
  <c r="BK183"/>
  <c r="J183"/>
  <c r="J184"/>
  <c r="BE184"/>
  <c r="J61"/>
  <c r="BI173"/>
  <c r="BH173"/>
  <c r="BG173"/>
  <c r="BF173"/>
  <c r="T173"/>
  <c r="R173"/>
  <c r="P173"/>
  <c r="BK173"/>
  <c r="J173"/>
  <c r="BE173"/>
  <c r="BI166"/>
  <c r="BH166"/>
  <c r="BG166"/>
  <c r="BF166"/>
  <c r="T166"/>
  <c r="R166"/>
  <c r="P166"/>
  <c r="BK166"/>
  <c r="J166"/>
  <c r="BE166"/>
  <c r="BI151"/>
  <c r="BH151"/>
  <c r="BG151"/>
  <c r="BF151"/>
  <c r="T151"/>
  <c r="R151"/>
  <c r="P151"/>
  <c r="BK151"/>
  <c r="J151"/>
  <c r="BE151"/>
  <c r="BI144"/>
  <c r="BH144"/>
  <c r="BG144"/>
  <c r="BF144"/>
  <c r="T144"/>
  <c r="T143"/>
  <c r="R144"/>
  <c r="R143"/>
  <c r="P144"/>
  <c r="P143"/>
  <c r="BK144"/>
  <c r="BK143"/>
  <c r="J143"/>
  <c r="J144"/>
  <c r="BE144"/>
  <c r="J60"/>
  <c r="BI137"/>
  <c r="BH137"/>
  <c r="BG137"/>
  <c r="BF137"/>
  <c r="T137"/>
  <c r="R137"/>
  <c r="P137"/>
  <c r="BK137"/>
  <c r="J137"/>
  <c r="BE137"/>
  <c r="BI131"/>
  <c r="BH131"/>
  <c r="BG131"/>
  <c r="BF131"/>
  <c r="T131"/>
  <c r="R131"/>
  <c r="P131"/>
  <c r="BK131"/>
  <c r="J131"/>
  <c r="BE131"/>
  <c r="BI125"/>
  <c r="BH125"/>
  <c r="BG125"/>
  <c r="BF125"/>
  <c r="T125"/>
  <c r="R125"/>
  <c r="P125"/>
  <c r="BK125"/>
  <c r="J125"/>
  <c r="BE125"/>
  <c r="BI117"/>
  <c r="BH117"/>
  <c r="BG117"/>
  <c r="BF117"/>
  <c r="T117"/>
  <c r="R117"/>
  <c r="P117"/>
  <c r="BK117"/>
  <c r="J117"/>
  <c r="BE117"/>
  <c r="BI109"/>
  <c r="BH109"/>
  <c r="BG109"/>
  <c r="BF109"/>
  <c r="T109"/>
  <c r="R109"/>
  <c r="P109"/>
  <c r="BK109"/>
  <c r="J109"/>
  <c r="BE109"/>
  <c r="BI102"/>
  <c r="BH102"/>
  <c r="BG102"/>
  <c r="BF102"/>
  <c r="T102"/>
  <c r="R102"/>
  <c r="P102"/>
  <c r="BK102"/>
  <c r="J102"/>
  <c r="BE102"/>
  <c r="BI95"/>
  <c r="BH95"/>
  <c r="BG95"/>
  <c r="BF95"/>
  <c r="T95"/>
  <c r="T94"/>
  <c r="R95"/>
  <c r="R94"/>
  <c r="P95"/>
  <c r="P94"/>
  <c r="BK95"/>
  <c r="BK94"/>
  <c r="J94"/>
  <c r="J95"/>
  <c r="BE95"/>
  <c r="J59"/>
  <c r="BI89"/>
  <c r="F34"/>
  <c i="1" r="BD54"/>
  <c i="4" r="BH89"/>
  <c r="F33"/>
  <c i="1" r="BC54"/>
  <c i="4" r="BG89"/>
  <c r="F32"/>
  <c i="1" r="BB54"/>
  <c i="4" r="BF89"/>
  <c r="J31"/>
  <c i="1" r="AW54"/>
  <c i="4" r="F31"/>
  <c i="1" r="BA54"/>
  <c i="4" r="T89"/>
  <c r="T88"/>
  <c r="T87"/>
  <c r="T86"/>
  <c r="R89"/>
  <c r="R88"/>
  <c r="R87"/>
  <c r="R86"/>
  <c r="P89"/>
  <c r="P88"/>
  <c r="P87"/>
  <c r="P86"/>
  <c i="1" r="AU54"/>
  <c i="4" r="BK89"/>
  <c r="BK88"/>
  <c r="J88"/>
  <c r="BK87"/>
  <c r="J87"/>
  <c r="BK86"/>
  <c r="J86"/>
  <c r="J56"/>
  <c r="J27"/>
  <c i="1" r="AG54"/>
  <c i="4" r="J89"/>
  <c r="BE89"/>
  <c r="J30"/>
  <c i="1" r="AV54"/>
  <c i="4" r="F30"/>
  <c i="1" r="AZ54"/>
  <c i="4" r="J58"/>
  <c r="J57"/>
  <c r="J82"/>
  <c r="F82"/>
  <c r="F80"/>
  <c r="E78"/>
  <c r="J51"/>
  <c r="F51"/>
  <c r="F49"/>
  <c r="E47"/>
  <c r="J36"/>
  <c r="J18"/>
  <c r="E18"/>
  <c r="F83"/>
  <c r="F52"/>
  <c r="J17"/>
  <c r="J12"/>
  <c r="J80"/>
  <c r="J49"/>
  <c r="E7"/>
  <c r="E76"/>
  <c r="E45"/>
  <c i="1" r="AY53"/>
  <c r="AX53"/>
  <c i="3" r="BI350"/>
  <c r="BH350"/>
  <c r="BG350"/>
  <c r="BF350"/>
  <c r="T350"/>
  <c r="R350"/>
  <c r="P350"/>
  <c r="BK350"/>
  <c r="J350"/>
  <c r="BE350"/>
  <c r="BI349"/>
  <c r="BH349"/>
  <c r="BG349"/>
  <c r="BF349"/>
  <c r="T349"/>
  <c r="R349"/>
  <c r="P349"/>
  <c r="BK349"/>
  <c r="J349"/>
  <c r="BE349"/>
  <c r="BI342"/>
  <c r="BH342"/>
  <c r="BG342"/>
  <c r="BF342"/>
  <c r="T342"/>
  <c r="R342"/>
  <c r="P342"/>
  <c r="BK342"/>
  <c r="J342"/>
  <c r="BE342"/>
  <c r="BI335"/>
  <c r="BH335"/>
  <c r="BG335"/>
  <c r="BF335"/>
  <c r="T335"/>
  <c r="R335"/>
  <c r="P335"/>
  <c r="BK335"/>
  <c r="J335"/>
  <c r="BE335"/>
  <c r="BI328"/>
  <c r="BH328"/>
  <c r="BG328"/>
  <c r="BF328"/>
  <c r="T328"/>
  <c r="R328"/>
  <c r="P328"/>
  <c r="BK328"/>
  <c r="J328"/>
  <c r="BE328"/>
  <c r="BI322"/>
  <c r="BH322"/>
  <c r="BG322"/>
  <c r="BF322"/>
  <c r="T322"/>
  <c r="R322"/>
  <c r="P322"/>
  <c r="BK322"/>
  <c r="J322"/>
  <c r="BE322"/>
  <c r="BI316"/>
  <c r="BH316"/>
  <c r="BG316"/>
  <c r="BF316"/>
  <c r="T316"/>
  <c r="R316"/>
  <c r="P316"/>
  <c r="BK316"/>
  <c r="J316"/>
  <c r="BE316"/>
  <c r="BI310"/>
  <c r="BH310"/>
  <c r="BG310"/>
  <c r="BF310"/>
  <c r="T310"/>
  <c r="R310"/>
  <c r="P310"/>
  <c r="BK310"/>
  <c r="J310"/>
  <c r="BE310"/>
  <c r="BI306"/>
  <c r="BH306"/>
  <c r="BG306"/>
  <c r="BF306"/>
  <c r="T306"/>
  <c r="R306"/>
  <c r="P306"/>
  <c r="BK306"/>
  <c r="J306"/>
  <c r="BE306"/>
  <c r="BI302"/>
  <c r="BH302"/>
  <c r="BG302"/>
  <c r="BF302"/>
  <c r="T302"/>
  <c r="T301"/>
  <c r="R302"/>
  <c r="R301"/>
  <c r="P302"/>
  <c r="P301"/>
  <c r="BK302"/>
  <c r="BK301"/>
  <c r="J301"/>
  <c r="J302"/>
  <c r="BE302"/>
  <c r="J66"/>
  <c r="BI300"/>
  <c r="BH300"/>
  <c r="BG300"/>
  <c r="BF300"/>
  <c r="T300"/>
  <c r="R300"/>
  <c r="P300"/>
  <c r="BK300"/>
  <c r="J300"/>
  <c r="BE300"/>
  <c r="BI299"/>
  <c r="BH299"/>
  <c r="BG299"/>
  <c r="BF299"/>
  <c r="T299"/>
  <c r="R299"/>
  <c r="P299"/>
  <c r="BK299"/>
  <c r="J299"/>
  <c r="BE299"/>
  <c r="BI292"/>
  <c r="BH292"/>
  <c r="BG292"/>
  <c r="BF292"/>
  <c r="T292"/>
  <c r="R292"/>
  <c r="P292"/>
  <c r="BK292"/>
  <c r="J292"/>
  <c r="BE292"/>
  <c r="BI286"/>
  <c r="BH286"/>
  <c r="BG286"/>
  <c r="BF286"/>
  <c r="T286"/>
  <c r="R286"/>
  <c r="P286"/>
  <c r="BK286"/>
  <c r="J286"/>
  <c r="BE286"/>
  <c r="BI278"/>
  <c r="BH278"/>
  <c r="BG278"/>
  <c r="BF278"/>
  <c r="T278"/>
  <c r="R278"/>
  <c r="P278"/>
  <c r="BK278"/>
  <c r="J278"/>
  <c r="BE278"/>
  <c r="BI268"/>
  <c r="BH268"/>
  <c r="BG268"/>
  <c r="BF268"/>
  <c r="T268"/>
  <c r="R268"/>
  <c r="P268"/>
  <c r="BK268"/>
  <c r="J268"/>
  <c r="BE268"/>
  <c r="BI259"/>
  <c r="BH259"/>
  <c r="BG259"/>
  <c r="BF259"/>
  <c r="T259"/>
  <c r="R259"/>
  <c r="P259"/>
  <c r="BK259"/>
  <c r="J259"/>
  <c r="BE259"/>
  <c r="BI249"/>
  <c r="BH249"/>
  <c r="BG249"/>
  <c r="BF249"/>
  <c r="T249"/>
  <c r="T248"/>
  <c r="T247"/>
  <c r="R249"/>
  <c r="R248"/>
  <c r="R247"/>
  <c r="P249"/>
  <c r="P248"/>
  <c r="P247"/>
  <c r="BK249"/>
  <c r="BK248"/>
  <c r="J248"/>
  <c r="BK247"/>
  <c r="J247"/>
  <c r="J249"/>
  <c r="BE249"/>
  <c r="J65"/>
  <c r="J64"/>
  <c r="BI246"/>
  <c r="BH246"/>
  <c r="BG246"/>
  <c r="BF246"/>
  <c r="T246"/>
  <c r="T245"/>
  <c r="R246"/>
  <c r="R245"/>
  <c r="P246"/>
  <c r="P245"/>
  <c r="BK246"/>
  <c r="BK245"/>
  <c r="J245"/>
  <c r="J246"/>
  <c r="BE246"/>
  <c r="J63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T233"/>
  <c r="R234"/>
  <c r="R233"/>
  <c r="P234"/>
  <c r="P233"/>
  <c r="BK234"/>
  <c r="BK233"/>
  <c r="J233"/>
  <c r="J234"/>
  <c r="BE234"/>
  <c r="J62"/>
  <c r="BI221"/>
  <c r="BH221"/>
  <c r="BG221"/>
  <c r="BF221"/>
  <c r="T221"/>
  <c r="R221"/>
  <c r="P221"/>
  <c r="BK221"/>
  <c r="J221"/>
  <c r="BE221"/>
  <c r="BI208"/>
  <c r="BH208"/>
  <c r="BG208"/>
  <c r="BF208"/>
  <c r="T208"/>
  <c r="R208"/>
  <c r="P208"/>
  <c r="BK208"/>
  <c r="J208"/>
  <c r="BE208"/>
  <c r="BI204"/>
  <c r="BH204"/>
  <c r="BG204"/>
  <c r="BF204"/>
  <c r="T204"/>
  <c r="R204"/>
  <c r="P204"/>
  <c r="BK204"/>
  <c r="J204"/>
  <c r="BE204"/>
  <c r="BI200"/>
  <c r="BH200"/>
  <c r="BG200"/>
  <c r="BF200"/>
  <c r="T200"/>
  <c r="R200"/>
  <c r="P200"/>
  <c r="BK200"/>
  <c r="J200"/>
  <c r="BE200"/>
  <c r="BI190"/>
  <c r="BH190"/>
  <c r="BG190"/>
  <c r="BF190"/>
  <c r="T190"/>
  <c r="R190"/>
  <c r="P190"/>
  <c r="BK190"/>
  <c r="J190"/>
  <c r="BE190"/>
  <c r="BI183"/>
  <c r="BH183"/>
  <c r="BG183"/>
  <c r="BF183"/>
  <c r="T183"/>
  <c r="R183"/>
  <c r="P183"/>
  <c r="BK183"/>
  <c r="J183"/>
  <c r="BE183"/>
  <c r="BI177"/>
  <c r="BH177"/>
  <c r="BG177"/>
  <c r="BF177"/>
  <c r="T177"/>
  <c r="R177"/>
  <c r="P177"/>
  <c r="BK177"/>
  <c r="J177"/>
  <c r="BE177"/>
  <c r="BI171"/>
  <c r="BH171"/>
  <c r="BG171"/>
  <c r="BF171"/>
  <c r="T171"/>
  <c r="T170"/>
  <c r="R171"/>
  <c r="R170"/>
  <c r="P171"/>
  <c r="P170"/>
  <c r="BK171"/>
  <c r="BK170"/>
  <c r="J170"/>
  <c r="J171"/>
  <c r="BE171"/>
  <c r="J61"/>
  <c r="BI155"/>
  <c r="BH155"/>
  <c r="BG155"/>
  <c r="BF155"/>
  <c r="T155"/>
  <c r="R155"/>
  <c r="P155"/>
  <c r="BK155"/>
  <c r="J155"/>
  <c r="BE155"/>
  <c r="BI148"/>
  <c r="BH148"/>
  <c r="BG148"/>
  <c r="BF148"/>
  <c r="T148"/>
  <c r="T147"/>
  <c r="R148"/>
  <c r="R147"/>
  <c r="P148"/>
  <c r="P147"/>
  <c r="BK148"/>
  <c r="BK147"/>
  <c r="J147"/>
  <c r="J148"/>
  <c r="BE148"/>
  <c r="J60"/>
  <c r="BI137"/>
  <c r="BH137"/>
  <c r="BG137"/>
  <c r="BF137"/>
  <c r="T137"/>
  <c r="R137"/>
  <c r="P137"/>
  <c r="BK137"/>
  <c r="J137"/>
  <c r="BE137"/>
  <c r="BI131"/>
  <c r="BH131"/>
  <c r="BG131"/>
  <c r="BF131"/>
  <c r="T131"/>
  <c r="R131"/>
  <c r="P131"/>
  <c r="BK131"/>
  <c r="J131"/>
  <c r="BE131"/>
  <c r="BI125"/>
  <c r="BH125"/>
  <c r="BG125"/>
  <c r="BF125"/>
  <c r="T125"/>
  <c r="R125"/>
  <c r="P125"/>
  <c r="BK125"/>
  <c r="J125"/>
  <c r="BE125"/>
  <c r="BI117"/>
  <c r="BH117"/>
  <c r="BG117"/>
  <c r="BF117"/>
  <c r="T117"/>
  <c r="R117"/>
  <c r="P117"/>
  <c r="BK117"/>
  <c r="J117"/>
  <c r="BE117"/>
  <c r="BI109"/>
  <c r="BH109"/>
  <c r="BG109"/>
  <c r="BF109"/>
  <c r="T109"/>
  <c r="R109"/>
  <c r="P109"/>
  <c r="BK109"/>
  <c r="J109"/>
  <c r="BE109"/>
  <c r="BI102"/>
  <c r="BH102"/>
  <c r="BG102"/>
  <c r="BF102"/>
  <c r="T102"/>
  <c r="R102"/>
  <c r="P102"/>
  <c r="BK102"/>
  <c r="J102"/>
  <c r="BE102"/>
  <c r="BI95"/>
  <c r="BH95"/>
  <c r="BG95"/>
  <c r="BF95"/>
  <c r="T95"/>
  <c r="T94"/>
  <c r="R95"/>
  <c r="R94"/>
  <c r="P95"/>
  <c r="P94"/>
  <c r="BK95"/>
  <c r="BK94"/>
  <c r="J94"/>
  <c r="J95"/>
  <c r="BE95"/>
  <c r="J59"/>
  <c r="BI89"/>
  <c r="F34"/>
  <c i="1" r="BD53"/>
  <c i="3" r="BH89"/>
  <c r="F33"/>
  <c i="1" r="BC53"/>
  <c i="3" r="BG89"/>
  <c r="F32"/>
  <c i="1" r="BB53"/>
  <c i="3" r="BF89"/>
  <c r="J31"/>
  <c i="1" r="AW53"/>
  <c i="3" r="F31"/>
  <c i="1" r="BA53"/>
  <c i="3" r="T89"/>
  <c r="T88"/>
  <c r="T87"/>
  <c r="T86"/>
  <c r="R89"/>
  <c r="R88"/>
  <c r="R87"/>
  <c r="R86"/>
  <c r="P89"/>
  <c r="P88"/>
  <c r="P87"/>
  <c r="P86"/>
  <c i="1" r="AU53"/>
  <c i="3" r="BK89"/>
  <c r="BK88"/>
  <c r="J88"/>
  <c r="BK87"/>
  <c r="J87"/>
  <c r="BK86"/>
  <c r="J86"/>
  <c r="J56"/>
  <c r="J27"/>
  <c i="1" r="AG53"/>
  <c i="3" r="J89"/>
  <c r="BE89"/>
  <c r="J30"/>
  <c i="1" r="AV53"/>
  <c i="3" r="F30"/>
  <c i="1" r="AZ53"/>
  <c i="3" r="J58"/>
  <c r="J57"/>
  <c r="J82"/>
  <c r="F82"/>
  <c r="F80"/>
  <c r="E78"/>
  <c r="J51"/>
  <c r="F51"/>
  <c r="F49"/>
  <c r="E47"/>
  <c r="J36"/>
  <c r="J18"/>
  <c r="E18"/>
  <c r="F83"/>
  <c r="F52"/>
  <c r="J17"/>
  <c r="J12"/>
  <c r="J80"/>
  <c r="J49"/>
  <c r="E7"/>
  <c r="E76"/>
  <c r="E45"/>
  <c i="1" r="AY52"/>
  <c r="AX52"/>
  <c i="2" r="BI974"/>
  <c r="BH974"/>
  <c r="BG974"/>
  <c r="BF974"/>
  <c r="T974"/>
  <c r="R974"/>
  <c r="P974"/>
  <c r="BK974"/>
  <c r="J974"/>
  <c r="BE974"/>
  <c r="BI968"/>
  <c r="BH968"/>
  <c r="BG968"/>
  <c r="BF968"/>
  <c r="T968"/>
  <c r="T967"/>
  <c r="R968"/>
  <c r="R967"/>
  <c r="P968"/>
  <c r="P967"/>
  <c r="BK968"/>
  <c r="BK967"/>
  <c r="J967"/>
  <c r="J968"/>
  <c r="BE968"/>
  <c r="J81"/>
  <c r="BI961"/>
  <c r="BH961"/>
  <c r="BG961"/>
  <c r="BF961"/>
  <c r="T961"/>
  <c r="R961"/>
  <c r="P961"/>
  <c r="BK961"/>
  <c r="J961"/>
  <c r="BE961"/>
  <c r="BI957"/>
  <c r="BH957"/>
  <c r="BG957"/>
  <c r="BF957"/>
  <c r="T957"/>
  <c r="R957"/>
  <c r="P957"/>
  <c r="BK957"/>
  <c r="J957"/>
  <c r="BE957"/>
  <c r="BI951"/>
  <c r="BH951"/>
  <c r="BG951"/>
  <c r="BF951"/>
  <c r="T951"/>
  <c r="R951"/>
  <c r="P951"/>
  <c r="BK951"/>
  <c r="J951"/>
  <c r="BE951"/>
  <c r="BI945"/>
  <c r="BH945"/>
  <c r="BG945"/>
  <c r="BF945"/>
  <c r="T945"/>
  <c r="R945"/>
  <c r="P945"/>
  <c r="BK945"/>
  <c r="J945"/>
  <c r="BE945"/>
  <c r="BI938"/>
  <c r="BH938"/>
  <c r="BG938"/>
  <c r="BF938"/>
  <c r="T938"/>
  <c r="R938"/>
  <c r="P938"/>
  <c r="BK938"/>
  <c r="J938"/>
  <c r="BE938"/>
  <c r="BI932"/>
  <c r="BH932"/>
  <c r="BG932"/>
  <c r="BF932"/>
  <c r="T932"/>
  <c r="R932"/>
  <c r="P932"/>
  <c r="BK932"/>
  <c r="J932"/>
  <c r="BE932"/>
  <c r="BI928"/>
  <c r="BH928"/>
  <c r="BG928"/>
  <c r="BF928"/>
  <c r="T928"/>
  <c r="R928"/>
  <c r="P928"/>
  <c r="BK928"/>
  <c r="J928"/>
  <c r="BE928"/>
  <c r="BI924"/>
  <c r="BH924"/>
  <c r="BG924"/>
  <c r="BF924"/>
  <c r="T924"/>
  <c r="T923"/>
  <c r="R924"/>
  <c r="R923"/>
  <c r="P924"/>
  <c r="P923"/>
  <c r="BK924"/>
  <c r="BK923"/>
  <c r="J923"/>
  <c r="J924"/>
  <c r="BE924"/>
  <c r="J80"/>
  <c r="BI913"/>
  <c r="BH913"/>
  <c r="BG913"/>
  <c r="BF913"/>
  <c r="T913"/>
  <c r="R913"/>
  <c r="P913"/>
  <c r="BK913"/>
  <c r="J913"/>
  <c r="BE913"/>
  <c r="BI903"/>
  <c r="BH903"/>
  <c r="BG903"/>
  <c r="BF903"/>
  <c r="T903"/>
  <c r="R903"/>
  <c r="P903"/>
  <c r="BK903"/>
  <c r="J903"/>
  <c r="BE903"/>
  <c r="BI893"/>
  <c r="BH893"/>
  <c r="BG893"/>
  <c r="BF893"/>
  <c r="T893"/>
  <c r="R893"/>
  <c r="P893"/>
  <c r="BK893"/>
  <c r="J893"/>
  <c r="BE893"/>
  <c r="BI883"/>
  <c r="BH883"/>
  <c r="BG883"/>
  <c r="BF883"/>
  <c r="T883"/>
  <c r="R883"/>
  <c r="P883"/>
  <c r="BK883"/>
  <c r="J883"/>
  <c r="BE883"/>
  <c r="BI873"/>
  <c r="BH873"/>
  <c r="BG873"/>
  <c r="BF873"/>
  <c r="T873"/>
  <c r="R873"/>
  <c r="P873"/>
  <c r="BK873"/>
  <c r="J873"/>
  <c r="BE873"/>
  <c r="BI863"/>
  <c r="BH863"/>
  <c r="BG863"/>
  <c r="BF863"/>
  <c r="T863"/>
  <c r="R863"/>
  <c r="P863"/>
  <c r="BK863"/>
  <c r="J863"/>
  <c r="BE863"/>
  <c r="BI853"/>
  <c r="BH853"/>
  <c r="BG853"/>
  <c r="BF853"/>
  <c r="T853"/>
  <c r="T852"/>
  <c r="R853"/>
  <c r="R852"/>
  <c r="P853"/>
  <c r="P852"/>
  <c r="BK853"/>
  <c r="BK852"/>
  <c r="J852"/>
  <c r="J853"/>
  <c r="BE853"/>
  <c r="J79"/>
  <c r="BI851"/>
  <c r="BH851"/>
  <c r="BG851"/>
  <c r="BF851"/>
  <c r="T851"/>
  <c r="R851"/>
  <c r="P851"/>
  <c r="BK851"/>
  <c r="J851"/>
  <c r="BE851"/>
  <c r="BI850"/>
  <c r="BH850"/>
  <c r="BG850"/>
  <c r="BF850"/>
  <c r="T850"/>
  <c r="R850"/>
  <c r="P850"/>
  <c r="BK850"/>
  <c r="J850"/>
  <c r="BE850"/>
  <c r="BI849"/>
  <c r="BH849"/>
  <c r="BG849"/>
  <c r="BF849"/>
  <c r="T849"/>
  <c r="R849"/>
  <c r="P849"/>
  <c r="BK849"/>
  <c r="J849"/>
  <c r="BE849"/>
  <c r="BI848"/>
  <c r="BH848"/>
  <c r="BG848"/>
  <c r="BF848"/>
  <c r="T848"/>
  <c r="R848"/>
  <c r="P848"/>
  <c r="BK848"/>
  <c r="J848"/>
  <c r="BE848"/>
  <c r="BI847"/>
  <c r="BH847"/>
  <c r="BG847"/>
  <c r="BF847"/>
  <c r="T847"/>
  <c r="R847"/>
  <c r="P847"/>
  <c r="BK847"/>
  <c r="J847"/>
  <c r="BE847"/>
  <c r="BI846"/>
  <c r="BH846"/>
  <c r="BG846"/>
  <c r="BF846"/>
  <c r="T846"/>
  <c r="R846"/>
  <c r="P846"/>
  <c r="BK846"/>
  <c r="J846"/>
  <c r="BE846"/>
  <c r="BI840"/>
  <c r="BH840"/>
  <c r="BG840"/>
  <c r="BF840"/>
  <c r="T840"/>
  <c r="T839"/>
  <c r="R840"/>
  <c r="R839"/>
  <c r="P840"/>
  <c r="P839"/>
  <c r="BK840"/>
  <c r="BK839"/>
  <c r="J839"/>
  <c r="J840"/>
  <c r="BE840"/>
  <c r="J78"/>
  <c r="BI838"/>
  <c r="BH838"/>
  <c r="BG838"/>
  <c r="BF838"/>
  <c r="T838"/>
  <c r="R838"/>
  <c r="P838"/>
  <c r="BK838"/>
  <c r="J838"/>
  <c r="BE838"/>
  <c r="BI837"/>
  <c r="BH837"/>
  <c r="BG837"/>
  <c r="BF837"/>
  <c r="T837"/>
  <c r="R837"/>
  <c r="P837"/>
  <c r="BK837"/>
  <c r="J837"/>
  <c r="BE837"/>
  <c r="BI817"/>
  <c r="BH817"/>
  <c r="BG817"/>
  <c r="BF817"/>
  <c r="T817"/>
  <c r="R817"/>
  <c r="P817"/>
  <c r="BK817"/>
  <c r="J817"/>
  <c r="BE817"/>
  <c r="BI797"/>
  <c r="BH797"/>
  <c r="BG797"/>
  <c r="BF797"/>
  <c r="T797"/>
  <c r="R797"/>
  <c r="P797"/>
  <c r="BK797"/>
  <c r="J797"/>
  <c r="BE797"/>
  <c r="BI790"/>
  <c r="BH790"/>
  <c r="BG790"/>
  <c r="BF790"/>
  <c r="T790"/>
  <c r="R790"/>
  <c r="P790"/>
  <c r="BK790"/>
  <c r="J790"/>
  <c r="BE790"/>
  <c r="BI783"/>
  <c r="BH783"/>
  <c r="BG783"/>
  <c r="BF783"/>
  <c r="T783"/>
  <c r="R783"/>
  <c r="P783"/>
  <c r="BK783"/>
  <c r="J783"/>
  <c r="BE783"/>
  <c r="BI753"/>
  <c r="BH753"/>
  <c r="BG753"/>
  <c r="BF753"/>
  <c r="T753"/>
  <c r="R753"/>
  <c r="P753"/>
  <c r="BK753"/>
  <c r="J753"/>
  <c r="BE753"/>
  <c r="BI723"/>
  <c r="BH723"/>
  <c r="BG723"/>
  <c r="BF723"/>
  <c r="T723"/>
  <c r="R723"/>
  <c r="P723"/>
  <c r="BK723"/>
  <c r="J723"/>
  <c r="BE723"/>
  <c r="BI693"/>
  <c r="BH693"/>
  <c r="BG693"/>
  <c r="BF693"/>
  <c r="T693"/>
  <c r="R693"/>
  <c r="P693"/>
  <c r="BK693"/>
  <c r="J693"/>
  <c r="BE693"/>
  <c r="BI667"/>
  <c r="BH667"/>
  <c r="BG667"/>
  <c r="BF667"/>
  <c r="T667"/>
  <c r="R667"/>
  <c r="P667"/>
  <c r="BK667"/>
  <c r="J667"/>
  <c r="BE667"/>
  <c r="BI663"/>
  <c r="BH663"/>
  <c r="BG663"/>
  <c r="BF663"/>
  <c r="T663"/>
  <c r="R663"/>
  <c r="P663"/>
  <c r="BK663"/>
  <c r="J663"/>
  <c r="BE663"/>
  <c r="BI659"/>
  <c r="BH659"/>
  <c r="BG659"/>
  <c r="BF659"/>
  <c r="T659"/>
  <c r="T658"/>
  <c r="R659"/>
  <c r="R658"/>
  <c r="P659"/>
  <c r="P658"/>
  <c r="BK659"/>
  <c r="BK658"/>
  <c r="J658"/>
  <c r="J659"/>
  <c r="BE659"/>
  <c r="J77"/>
  <c r="BI648"/>
  <c r="BH648"/>
  <c r="BG648"/>
  <c r="BF648"/>
  <c r="T648"/>
  <c r="R648"/>
  <c r="P648"/>
  <c r="BK648"/>
  <c r="J648"/>
  <c r="BE648"/>
  <c r="BI638"/>
  <c r="BH638"/>
  <c r="BG638"/>
  <c r="BF638"/>
  <c r="T638"/>
  <c r="R638"/>
  <c r="P638"/>
  <c r="BK638"/>
  <c r="J638"/>
  <c r="BE638"/>
  <c r="BI628"/>
  <c r="BH628"/>
  <c r="BG628"/>
  <c r="BF628"/>
  <c r="T628"/>
  <c r="R628"/>
  <c r="P628"/>
  <c r="BK628"/>
  <c r="J628"/>
  <c r="BE628"/>
  <c r="BI618"/>
  <c r="BH618"/>
  <c r="BG618"/>
  <c r="BF618"/>
  <c r="T618"/>
  <c r="T617"/>
  <c r="R618"/>
  <c r="R617"/>
  <c r="P618"/>
  <c r="P617"/>
  <c r="BK618"/>
  <c r="BK617"/>
  <c r="J617"/>
  <c r="J618"/>
  <c r="BE618"/>
  <c r="J76"/>
  <c r="BI616"/>
  <c r="BH616"/>
  <c r="BG616"/>
  <c r="BF616"/>
  <c r="T616"/>
  <c r="R616"/>
  <c r="P616"/>
  <c r="BK616"/>
  <c r="J616"/>
  <c r="BE616"/>
  <c r="BI615"/>
  <c r="BH615"/>
  <c r="BG615"/>
  <c r="BF615"/>
  <c r="T615"/>
  <c r="R615"/>
  <c r="P615"/>
  <c r="BK615"/>
  <c r="J615"/>
  <c r="BE615"/>
  <c r="BI608"/>
  <c r="BH608"/>
  <c r="BG608"/>
  <c r="BF608"/>
  <c r="T608"/>
  <c r="R608"/>
  <c r="P608"/>
  <c r="BK608"/>
  <c r="J608"/>
  <c r="BE608"/>
  <c r="BI602"/>
  <c r="BH602"/>
  <c r="BG602"/>
  <c r="BF602"/>
  <c r="T602"/>
  <c r="R602"/>
  <c r="P602"/>
  <c r="BK602"/>
  <c r="J602"/>
  <c r="BE602"/>
  <c r="BI595"/>
  <c r="BH595"/>
  <c r="BG595"/>
  <c r="BF595"/>
  <c r="T595"/>
  <c r="R595"/>
  <c r="P595"/>
  <c r="BK595"/>
  <c r="J595"/>
  <c r="BE595"/>
  <c r="BI588"/>
  <c r="BH588"/>
  <c r="BG588"/>
  <c r="BF588"/>
  <c r="T588"/>
  <c r="R588"/>
  <c r="P588"/>
  <c r="BK588"/>
  <c r="J588"/>
  <c r="BE588"/>
  <c r="BI579"/>
  <c r="BH579"/>
  <c r="BG579"/>
  <c r="BF579"/>
  <c r="T579"/>
  <c r="R579"/>
  <c r="P579"/>
  <c r="BK579"/>
  <c r="J579"/>
  <c r="BE579"/>
  <c r="BI570"/>
  <c r="BH570"/>
  <c r="BG570"/>
  <c r="BF570"/>
  <c r="T570"/>
  <c r="R570"/>
  <c r="P570"/>
  <c r="BK570"/>
  <c r="J570"/>
  <c r="BE570"/>
  <c r="BI560"/>
  <c r="BH560"/>
  <c r="BG560"/>
  <c r="BF560"/>
  <c r="T560"/>
  <c r="T559"/>
  <c r="T558"/>
  <c r="R560"/>
  <c r="R559"/>
  <c r="R558"/>
  <c r="P560"/>
  <c r="P559"/>
  <c r="P558"/>
  <c r="BK560"/>
  <c r="BK559"/>
  <c r="J559"/>
  <c r="BK558"/>
  <c r="J558"/>
  <c r="J560"/>
  <c r="BE560"/>
  <c r="J75"/>
  <c r="J74"/>
  <c r="BI557"/>
  <c r="BH557"/>
  <c r="BG557"/>
  <c r="BF557"/>
  <c r="T557"/>
  <c r="T556"/>
  <c r="R557"/>
  <c r="R556"/>
  <c r="P557"/>
  <c r="P556"/>
  <c r="BK557"/>
  <c r="BK556"/>
  <c r="J556"/>
  <c r="J557"/>
  <c r="BE557"/>
  <c r="J73"/>
  <c r="BI552"/>
  <c r="BH552"/>
  <c r="BG552"/>
  <c r="BF552"/>
  <c r="T552"/>
  <c r="R552"/>
  <c r="P552"/>
  <c r="BK552"/>
  <c r="J552"/>
  <c r="BE552"/>
  <c r="BI544"/>
  <c r="BH544"/>
  <c r="BG544"/>
  <c r="BF544"/>
  <c r="T544"/>
  <c r="R544"/>
  <c r="P544"/>
  <c r="BK544"/>
  <c r="J544"/>
  <c r="BE544"/>
  <c r="BI540"/>
  <c r="BH540"/>
  <c r="BG540"/>
  <c r="BF540"/>
  <c r="T540"/>
  <c r="R540"/>
  <c r="P540"/>
  <c r="BK540"/>
  <c r="J540"/>
  <c r="BE540"/>
  <c r="BI534"/>
  <c r="BH534"/>
  <c r="BG534"/>
  <c r="BF534"/>
  <c r="T534"/>
  <c r="R534"/>
  <c r="P534"/>
  <c r="BK534"/>
  <c r="J534"/>
  <c r="BE534"/>
  <c r="BI530"/>
  <c r="BH530"/>
  <c r="BG530"/>
  <c r="BF530"/>
  <c r="T530"/>
  <c r="R530"/>
  <c r="P530"/>
  <c r="BK530"/>
  <c r="J530"/>
  <c r="BE530"/>
  <c r="BI529"/>
  <c r="BH529"/>
  <c r="BG529"/>
  <c r="BF529"/>
  <c r="T529"/>
  <c r="R529"/>
  <c r="P529"/>
  <c r="BK529"/>
  <c r="J529"/>
  <c r="BE529"/>
  <c r="BI527"/>
  <c r="BH527"/>
  <c r="BG527"/>
  <c r="BF527"/>
  <c r="T527"/>
  <c r="R527"/>
  <c r="P527"/>
  <c r="BK527"/>
  <c r="J527"/>
  <c r="BE527"/>
  <c r="BI526"/>
  <c r="BH526"/>
  <c r="BG526"/>
  <c r="BF526"/>
  <c r="T526"/>
  <c r="R526"/>
  <c r="P526"/>
  <c r="BK526"/>
  <c r="J526"/>
  <c r="BE526"/>
  <c r="BI525"/>
  <c r="BH525"/>
  <c r="BG525"/>
  <c r="BF525"/>
  <c r="T525"/>
  <c r="T524"/>
  <c r="R525"/>
  <c r="R524"/>
  <c r="P525"/>
  <c r="P524"/>
  <c r="BK525"/>
  <c r="BK524"/>
  <c r="J524"/>
  <c r="J525"/>
  <c r="BE525"/>
  <c r="J72"/>
  <c r="BI518"/>
  <c r="BH518"/>
  <c r="BG518"/>
  <c r="BF518"/>
  <c r="T518"/>
  <c r="R518"/>
  <c r="P518"/>
  <c r="BK518"/>
  <c r="J518"/>
  <c r="BE518"/>
  <c r="BI512"/>
  <c r="BH512"/>
  <c r="BG512"/>
  <c r="BF512"/>
  <c r="T512"/>
  <c r="R512"/>
  <c r="P512"/>
  <c r="BK512"/>
  <c r="J512"/>
  <c r="BE512"/>
  <c r="BI506"/>
  <c r="BH506"/>
  <c r="BG506"/>
  <c r="BF506"/>
  <c r="T506"/>
  <c r="R506"/>
  <c r="P506"/>
  <c r="BK506"/>
  <c r="J506"/>
  <c r="BE506"/>
  <c r="BI498"/>
  <c r="BH498"/>
  <c r="BG498"/>
  <c r="BF498"/>
  <c r="T498"/>
  <c r="R498"/>
  <c r="P498"/>
  <c r="BK498"/>
  <c r="J498"/>
  <c r="BE498"/>
  <c r="BI485"/>
  <c r="BH485"/>
  <c r="BG485"/>
  <c r="BF485"/>
  <c r="T485"/>
  <c r="R485"/>
  <c r="P485"/>
  <c r="BK485"/>
  <c r="J485"/>
  <c r="BE485"/>
  <c r="BI479"/>
  <c r="BH479"/>
  <c r="BG479"/>
  <c r="BF479"/>
  <c r="T479"/>
  <c r="T478"/>
  <c r="R479"/>
  <c r="R478"/>
  <c r="P479"/>
  <c r="P478"/>
  <c r="BK479"/>
  <c r="BK478"/>
  <c r="J478"/>
  <c r="J479"/>
  <c r="BE479"/>
  <c r="J71"/>
  <c r="BI467"/>
  <c r="BH467"/>
  <c r="BG467"/>
  <c r="BF467"/>
  <c r="T467"/>
  <c r="R467"/>
  <c r="P467"/>
  <c r="BK467"/>
  <c r="J467"/>
  <c r="BE467"/>
  <c r="BI462"/>
  <c r="BH462"/>
  <c r="BG462"/>
  <c r="BF462"/>
  <c r="T462"/>
  <c r="T461"/>
  <c r="R462"/>
  <c r="R461"/>
  <c r="P462"/>
  <c r="P461"/>
  <c r="BK462"/>
  <c r="BK461"/>
  <c r="J461"/>
  <c r="J462"/>
  <c r="BE462"/>
  <c r="J70"/>
  <c r="BI455"/>
  <c r="BH455"/>
  <c r="BG455"/>
  <c r="BF455"/>
  <c r="T455"/>
  <c r="R455"/>
  <c r="P455"/>
  <c r="BK455"/>
  <c r="J455"/>
  <c r="BE455"/>
  <c r="BI449"/>
  <c r="BH449"/>
  <c r="BG449"/>
  <c r="BF449"/>
  <c r="T449"/>
  <c r="T448"/>
  <c r="R449"/>
  <c r="R448"/>
  <c r="P449"/>
  <c r="P448"/>
  <c r="BK449"/>
  <c r="BK448"/>
  <c r="J448"/>
  <c r="J449"/>
  <c r="BE449"/>
  <c r="J69"/>
  <c r="BI444"/>
  <c r="BH444"/>
  <c r="BG444"/>
  <c r="BF444"/>
  <c r="T444"/>
  <c r="R444"/>
  <c r="P444"/>
  <c r="BK444"/>
  <c r="J444"/>
  <c r="BE444"/>
  <c r="BI433"/>
  <c r="BH433"/>
  <c r="BG433"/>
  <c r="BF433"/>
  <c r="T433"/>
  <c r="R433"/>
  <c r="P433"/>
  <c r="BK433"/>
  <c r="J433"/>
  <c r="BE433"/>
  <c r="BI422"/>
  <c r="BH422"/>
  <c r="BG422"/>
  <c r="BF422"/>
  <c r="T422"/>
  <c r="R422"/>
  <c r="P422"/>
  <c r="BK422"/>
  <c r="J422"/>
  <c r="BE422"/>
  <c r="BI416"/>
  <c r="BH416"/>
  <c r="BG416"/>
  <c r="BF416"/>
  <c r="T416"/>
  <c r="R416"/>
  <c r="P416"/>
  <c r="BK416"/>
  <c r="J416"/>
  <c r="BE416"/>
  <c r="BI410"/>
  <c r="BH410"/>
  <c r="BG410"/>
  <c r="BF410"/>
  <c r="T410"/>
  <c r="T409"/>
  <c r="R410"/>
  <c r="R409"/>
  <c r="P410"/>
  <c r="P409"/>
  <c r="BK410"/>
  <c r="BK409"/>
  <c r="J409"/>
  <c r="J410"/>
  <c r="BE410"/>
  <c r="J68"/>
  <c r="BI395"/>
  <c r="BH395"/>
  <c r="BG395"/>
  <c r="BF395"/>
  <c r="T395"/>
  <c r="R395"/>
  <c r="P395"/>
  <c r="BK395"/>
  <c r="J395"/>
  <c r="BE395"/>
  <c r="BI388"/>
  <c r="BH388"/>
  <c r="BG388"/>
  <c r="BF388"/>
  <c r="T388"/>
  <c r="T387"/>
  <c r="R388"/>
  <c r="R387"/>
  <c r="P388"/>
  <c r="P387"/>
  <c r="BK388"/>
  <c r="BK387"/>
  <c r="J387"/>
  <c r="J388"/>
  <c r="BE388"/>
  <c r="J67"/>
  <c r="BI381"/>
  <c r="BH381"/>
  <c r="BG381"/>
  <c r="BF381"/>
  <c r="T381"/>
  <c r="R381"/>
  <c r="P381"/>
  <c r="BK381"/>
  <c r="J381"/>
  <c r="BE381"/>
  <c r="BI375"/>
  <c r="BH375"/>
  <c r="BG375"/>
  <c r="BF375"/>
  <c r="T375"/>
  <c r="T374"/>
  <c r="R375"/>
  <c r="R374"/>
  <c r="P375"/>
  <c r="P374"/>
  <c r="BK375"/>
  <c r="BK374"/>
  <c r="J374"/>
  <c r="J375"/>
  <c r="BE375"/>
  <c r="J66"/>
  <c r="BI367"/>
  <c r="BH367"/>
  <c r="BG367"/>
  <c r="BF367"/>
  <c r="T367"/>
  <c r="R367"/>
  <c r="P367"/>
  <c r="BK367"/>
  <c r="J367"/>
  <c r="BE367"/>
  <c r="BI360"/>
  <c r="BH360"/>
  <c r="BG360"/>
  <c r="BF360"/>
  <c r="T360"/>
  <c r="T359"/>
  <c r="R360"/>
  <c r="R359"/>
  <c r="P360"/>
  <c r="P359"/>
  <c r="BK360"/>
  <c r="BK359"/>
  <c r="J359"/>
  <c r="J360"/>
  <c r="BE360"/>
  <c r="J65"/>
  <c r="BI353"/>
  <c r="BH353"/>
  <c r="BG353"/>
  <c r="BF353"/>
  <c r="T353"/>
  <c r="R353"/>
  <c r="P353"/>
  <c r="BK353"/>
  <c r="J353"/>
  <c r="BE353"/>
  <c r="BI347"/>
  <c r="BH347"/>
  <c r="BG347"/>
  <c r="BF347"/>
  <c r="T347"/>
  <c r="R347"/>
  <c r="P347"/>
  <c r="BK347"/>
  <c r="J347"/>
  <c r="BE347"/>
  <c r="BI340"/>
  <c r="BH340"/>
  <c r="BG340"/>
  <c r="BF340"/>
  <c r="T340"/>
  <c r="R340"/>
  <c r="P340"/>
  <c r="BK340"/>
  <c r="J340"/>
  <c r="BE340"/>
  <c r="BI333"/>
  <c r="BH333"/>
  <c r="BG333"/>
  <c r="BF333"/>
  <c r="T333"/>
  <c r="R333"/>
  <c r="P333"/>
  <c r="BK333"/>
  <c r="J333"/>
  <c r="BE333"/>
  <c r="BI307"/>
  <c r="BH307"/>
  <c r="BG307"/>
  <c r="BF307"/>
  <c r="T307"/>
  <c r="R307"/>
  <c r="P307"/>
  <c r="BK307"/>
  <c r="J307"/>
  <c r="BE307"/>
  <c r="BI281"/>
  <c r="BH281"/>
  <c r="BG281"/>
  <c r="BF281"/>
  <c r="T281"/>
  <c r="R281"/>
  <c r="P281"/>
  <c r="BK281"/>
  <c r="J281"/>
  <c r="BE281"/>
  <c r="BI275"/>
  <c r="BH275"/>
  <c r="BG275"/>
  <c r="BF275"/>
  <c r="T275"/>
  <c r="R275"/>
  <c r="P275"/>
  <c r="BK275"/>
  <c r="J275"/>
  <c r="BE275"/>
  <c r="BI268"/>
  <c r="BH268"/>
  <c r="BG268"/>
  <c r="BF268"/>
  <c r="T268"/>
  <c r="R268"/>
  <c r="P268"/>
  <c r="BK268"/>
  <c r="J268"/>
  <c r="BE268"/>
  <c r="BI261"/>
  <c r="BH261"/>
  <c r="BG261"/>
  <c r="BF261"/>
  <c r="T261"/>
  <c r="T260"/>
  <c r="R261"/>
  <c r="R260"/>
  <c r="P261"/>
  <c r="P260"/>
  <c r="BK261"/>
  <c r="BK260"/>
  <c r="J260"/>
  <c r="J261"/>
  <c r="BE261"/>
  <c r="J64"/>
  <c r="BI245"/>
  <c r="BH245"/>
  <c r="BG245"/>
  <c r="BF245"/>
  <c r="T245"/>
  <c r="R245"/>
  <c r="P245"/>
  <c r="BK245"/>
  <c r="J245"/>
  <c r="BE245"/>
  <c r="BI234"/>
  <c r="BH234"/>
  <c r="BG234"/>
  <c r="BF234"/>
  <c r="T234"/>
  <c r="T233"/>
  <c r="R234"/>
  <c r="R233"/>
  <c r="P234"/>
  <c r="P233"/>
  <c r="BK234"/>
  <c r="BK233"/>
  <c r="J233"/>
  <c r="J234"/>
  <c r="BE234"/>
  <c r="J63"/>
  <c r="BI227"/>
  <c r="BH227"/>
  <c r="BG227"/>
  <c r="BF227"/>
  <c r="T227"/>
  <c r="R227"/>
  <c r="P227"/>
  <c r="BK227"/>
  <c r="J227"/>
  <c r="BE227"/>
  <c r="BI221"/>
  <c r="BH221"/>
  <c r="BG221"/>
  <c r="BF221"/>
  <c r="T221"/>
  <c r="R221"/>
  <c r="P221"/>
  <c r="BK221"/>
  <c r="J221"/>
  <c r="BE221"/>
  <c r="BI213"/>
  <c r="BH213"/>
  <c r="BG213"/>
  <c r="BF213"/>
  <c r="T213"/>
  <c r="R213"/>
  <c r="P213"/>
  <c r="BK213"/>
  <c r="J213"/>
  <c r="BE213"/>
  <c r="BI205"/>
  <c r="BH205"/>
  <c r="BG205"/>
  <c r="BF205"/>
  <c r="T205"/>
  <c r="R205"/>
  <c r="P205"/>
  <c r="BK205"/>
  <c r="J205"/>
  <c r="BE205"/>
  <c r="BI199"/>
  <c r="BH199"/>
  <c r="BG199"/>
  <c r="BF199"/>
  <c r="T199"/>
  <c r="R199"/>
  <c r="P199"/>
  <c r="BK199"/>
  <c r="J199"/>
  <c r="BE199"/>
  <c r="BI193"/>
  <c r="BH193"/>
  <c r="BG193"/>
  <c r="BF193"/>
  <c r="T193"/>
  <c r="R193"/>
  <c r="P193"/>
  <c r="BK193"/>
  <c r="J193"/>
  <c r="BE193"/>
  <c r="BI187"/>
  <c r="BH187"/>
  <c r="BG187"/>
  <c r="BF187"/>
  <c r="T187"/>
  <c r="T186"/>
  <c r="R187"/>
  <c r="R186"/>
  <c r="P187"/>
  <c r="P186"/>
  <c r="BK187"/>
  <c r="BK186"/>
  <c r="J186"/>
  <c r="J187"/>
  <c r="BE187"/>
  <c r="J62"/>
  <c r="BI180"/>
  <c r="BH180"/>
  <c r="BG180"/>
  <c r="BF180"/>
  <c r="T180"/>
  <c r="R180"/>
  <c r="P180"/>
  <c r="BK180"/>
  <c r="J180"/>
  <c r="BE180"/>
  <c r="BI173"/>
  <c r="BH173"/>
  <c r="BG173"/>
  <c r="BF173"/>
  <c r="T173"/>
  <c r="R173"/>
  <c r="P173"/>
  <c r="BK173"/>
  <c r="J173"/>
  <c r="BE173"/>
  <c r="BI167"/>
  <c r="BH167"/>
  <c r="BG167"/>
  <c r="BF167"/>
  <c r="T167"/>
  <c r="R167"/>
  <c r="P167"/>
  <c r="BK167"/>
  <c r="J167"/>
  <c r="BE167"/>
  <c r="BI161"/>
  <c r="BH161"/>
  <c r="BG161"/>
  <c r="BF161"/>
  <c r="T161"/>
  <c r="T160"/>
  <c r="R161"/>
  <c r="R160"/>
  <c r="P161"/>
  <c r="P160"/>
  <c r="BK161"/>
  <c r="BK160"/>
  <c r="J160"/>
  <c r="J161"/>
  <c r="BE161"/>
  <c r="J61"/>
  <c r="BI154"/>
  <c r="BH154"/>
  <c r="BG154"/>
  <c r="BF154"/>
  <c r="T154"/>
  <c r="R154"/>
  <c r="P154"/>
  <c r="BK154"/>
  <c r="J154"/>
  <c r="BE154"/>
  <c r="BI147"/>
  <c r="BH147"/>
  <c r="BG147"/>
  <c r="BF147"/>
  <c r="T147"/>
  <c r="R147"/>
  <c r="P147"/>
  <c r="BK147"/>
  <c r="J147"/>
  <c r="BE147"/>
  <c r="BI141"/>
  <c r="BH141"/>
  <c r="BG141"/>
  <c r="BF141"/>
  <c r="T141"/>
  <c r="R141"/>
  <c r="P141"/>
  <c r="BK141"/>
  <c r="J141"/>
  <c r="BE141"/>
  <c r="BI135"/>
  <c r="BH135"/>
  <c r="BG135"/>
  <c r="BF135"/>
  <c r="T135"/>
  <c r="R135"/>
  <c r="P135"/>
  <c r="BK135"/>
  <c r="J135"/>
  <c r="BE135"/>
  <c r="BI129"/>
  <c r="BH129"/>
  <c r="BG129"/>
  <c r="BF129"/>
  <c r="T129"/>
  <c r="R129"/>
  <c r="P129"/>
  <c r="BK129"/>
  <c r="J129"/>
  <c r="BE129"/>
  <c r="BI123"/>
  <c r="BH123"/>
  <c r="BG123"/>
  <c r="BF123"/>
  <c r="T123"/>
  <c r="T122"/>
  <c r="R123"/>
  <c r="R122"/>
  <c r="P123"/>
  <c r="P122"/>
  <c r="BK123"/>
  <c r="BK122"/>
  <c r="J122"/>
  <c r="J123"/>
  <c r="BE123"/>
  <c r="J60"/>
  <c r="BI116"/>
  <c r="BH116"/>
  <c r="BG116"/>
  <c r="BF116"/>
  <c r="T116"/>
  <c r="T115"/>
  <c r="R116"/>
  <c r="R115"/>
  <c r="P116"/>
  <c r="P115"/>
  <c r="BK116"/>
  <c r="BK115"/>
  <c r="J115"/>
  <c r="J116"/>
  <c r="BE116"/>
  <c r="J59"/>
  <c r="BI109"/>
  <c r="BH109"/>
  <c r="BG109"/>
  <c r="BF109"/>
  <c r="T109"/>
  <c r="R109"/>
  <c r="P109"/>
  <c r="BK109"/>
  <c r="J109"/>
  <c r="BE109"/>
  <c r="BI104"/>
  <c r="F34"/>
  <c i="1" r="BD52"/>
  <c i="2" r="BH104"/>
  <c r="F33"/>
  <c i="1" r="BC52"/>
  <c i="2" r="BG104"/>
  <c r="F32"/>
  <c i="1" r="BB52"/>
  <c i="2" r="BF104"/>
  <c r="J31"/>
  <c i="1" r="AW52"/>
  <c i="2" r="F31"/>
  <c i="1" r="BA52"/>
  <c i="2" r="T104"/>
  <c r="T103"/>
  <c r="T102"/>
  <c r="T101"/>
  <c r="R104"/>
  <c r="R103"/>
  <c r="R102"/>
  <c r="R101"/>
  <c r="P104"/>
  <c r="P103"/>
  <c r="P102"/>
  <c r="P101"/>
  <c i="1" r="AU52"/>
  <c i="2" r="BK104"/>
  <c r="BK103"/>
  <c r="J103"/>
  <c r="BK102"/>
  <c r="J102"/>
  <c r="BK101"/>
  <c r="J101"/>
  <c r="J56"/>
  <c r="J27"/>
  <c i="1" r="AG52"/>
  <c i="2" r="J104"/>
  <c r="BE104"/>
  <c r="J30"/>
  <c i="1" r="AV52"/>
  <c i="2" r="F30"/>
  <c i="1" r="AZ52"/>
  <c i="2" r="J58"/>
  <c r="J57"/>
  <c r="J97"/>
  <c r="F97"/>
  <c r="F95"/>
  <c r="E93"/>
  <c r="J51"/>
  <c r="F51"/>
  <c r="F49"/>
  <c r="E47"/>
  <c r="J36"/>
  <c r="J18"/>
  <c r="E18"/>
  <c r="F98"/>
  <c r="F52"/>
  <c r="J17"/>
  <c r="J12"/>
  <c r="J95"/>
  <c r="J49"/>
  <c r="E7"/>
  <c r="E91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61"/>
  <c r="AN61"/>
  <c r="AT60"/>
  <c r="AN60"/>
  <c r="AT59"/>
  <c r="AN59"/>
  <c r="AT58"/>
  <c r="AN58"/>
  <c r="AT57"/>
  <c r="AN57"/>
  <c r="AT56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<sst xmlns="http://schemas.openxmlformats.org/spreadsheetml/2006/main">
  <si>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</si>
  <si>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</si>
  <si>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</si>
  <si>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</si>
  <si>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</si>
  <si>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</si>
  <si>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</si>
  <si>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{353c5567-6e1a-456c-9184-9d76b7e60994}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</si>
  <si>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</si>
  <si>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</si>
  <si>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</si>
  <si>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</si>
  <si>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</si>
  <si>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</si>
  <si>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</si>
  <si>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</si>
  <si>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2017-133-2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</si>
  <si>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</si>
  <si>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</si>
  <si>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podlah v dílnách areálu TSS</t>
  </si>
  <si>
    <t>KSO:</t>
  </si>
  <si>
    <t/>
  </si>
  <si>
    <t>CC-CZ:</t>
  </si>
  <si>
    <t>Místo:</t>
  </si>
  <si>
    <t>ul.Soudní 988, Praha 4</t>
  </si>
  <si>
    <t>Datum:</t>
  </si>
  <si>
    <t>26. 7. 2017</t>
  </si>
  <si>
    <t>Zadavatel:</t>
  </si>
  <si>
    <t>IČ:</t>
  </si>
  <si>
    <t>Vězeňská služba ČR Soudní 1672/1a, Praha 4</t>
  </si>
  <si>
    <t>DIČ:</t>
  </si>
  <si>
    <t>Uchazeč:</t>
  </si>
  <si>
    <t>Vyplň údaj</t>
  </si>
  <si>
    <t>Projektant:</t>
  </si>
  <si>
    <t>Arch.Ing. Lubomír Hromádko, Lamačova 858,Praha 5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</si>
  <si>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</si>
  <si>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</si>
  <si>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</si>
  <si>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</si>
  <si>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</si>
  <si>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</si>
  <si>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</si>
  <si>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</si>
  <si>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</si>
  <si>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</si>
  <si>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</si>
  <si>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</si>
  <si>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</si>
  <si>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</si>
  <si>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</si>
  <si>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</si>
  <si>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</si>
  <si>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</si>
  <si>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</si>
  <si>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</si>
  <si>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</si>
  <si>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</si>
  <si>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</si>
  <si>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</si>
  <si>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</si>
  <si>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</si>
  <si>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</si>
  <si>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</si>
  <si>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</si>
  <si>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</si>
  <si>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</si>
  <si>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</si>
  <si>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</si>
  <si>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</si>
  <si>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</si>
  <si>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</si>
  <si>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</si>
  <si>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</si>
  <si>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</si>
  <si>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</si>
  <si>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</si>
  <si>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</si>
  <si>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2017-133-01</t>
  </si>
  <si>
    <t>m.č.144- sklad olejů</t>
  </si>
  <si>
    <t>STA</t>
  </si>
  <si>
    <t>1</t>
  </si>
  <si>
    <t>{f9413e76-02c9-45d9-9ba1-1d9935c41c94}</t>
  </si>
  <si>
    <t>2</t>
  </si>
  <si>
    <t>2017-133-03</t>
  </si>
  <si>
    <t>m.č.139 - dílna</t>
  </si>
  <si>
    <t>{c357994a-279d-46ed-95fc-cddca79996bb}</t>
  </si>
  <si>
    <t>2017-133-04</t>
  </si>
  <si>
    <t>m.č.137 - dílna</t>
  </si>
  <si>
    <t>{7b0197ef-2285-45ba-9757-8f10c8c7f4f2}</t>
  </si>
  <si>
    <t>2017-133-05</t>
  </si>
  <si>
    <t>m.č.122 - dílna - obrobna</t>
  </si>
  <si>
    <t>{f2f76fcb-78c4-490d-a45e-977e87747112}</t>
  </si>
  <si>
    <t>2017-133-06</t>
  </si>
  <si>
    <t>m.č.119 - dílna</t>
  </si>
  <si>
    <t>{b50e8053-f9ce-4024-887b-ccbb66e5090f}</t>
  </si>
  <si>
    <t>2017-133-07</t>
  </si>
  <si>
    <t>m.č.118 - dílna</t>
  </si>
  <si>
    <t>{290e733c-cca7-4be4-8537-3304acc0fb7a}</t>
  </si>
  <si>
    <t>2017-133-08</t>
  </si>
  <si>
    <t>m.č.133 - dílna</t>
  </si>
  <si>
    <t>{7f0f133c-a4ca-4744-8c4c-cf972016006f}</t>
  </si>
  <si>
    <t>2017-133-09</t>
  </si>
  <si>
    <t>m.č.134 - dílna</t>
  </si>
  <si>
    <t>{273b47d9-ef0a-45fb-90b6-385e76ab1f41}</t>
  </si>
  <si>
    <t>2017-133-10</t>
  </si>
  <si>
    <t>m.č.112 - dílna</t>
  </si>
  <si>
    <t>{8ccd6ad7-d899-4d94-8e0e-d446c75ab955}</t>
  </si>
  <si>
    <t>2017-133-11</t>
  </si>
  <si>
    <t>VRN</t>
  </si>
  <si>
    <t>{4997d90e-b030-4703-8811-d91582b9aaa7}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</si>
  <si>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</si>
  <si>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</si>
  <si>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</si>
  <si>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</si>
  <si>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</si>
  <si>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</si>
  <si>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</si>
  <si>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2017-133-01 - m.č.144- sklad olejů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</si>
  <si>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</si>
  <si>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</si>
  <si>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</si>
  <si>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</si>
  <si>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</si>
  <si>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</si>
  <si>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</si>
  <si>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13 - Zemní práce - hloubené vykopávky</t>
  </si>
  <si>
    <t xml:space="preserve">    16 - Zemní práce - přemístění výkopku</t>
  </si>
  <si>
    <t xml:space="preserve">    17 - Zemní práce - konstrukce ze zemin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</si>
  <si>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</si>
  <si>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</si>
  <si>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</si>
  <si>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61 - Úprava povrchů vnitřních</t>
  </si>
  <si>
    <t xml:space="preserve">    8 - Trubní vedení</t>
  </si>
  <si>
    <t xml:space="preserve">    91 - Doplňující konstrukce a práceh</t>
  </si>
  <si>
    <t xml:space="preserve">    95 - Různé dokončovací konstrukce a práce pozemních staveb</t>
  </si>
  <si>
    <t xml:space="preserve">    96 - Bourání konstrukcí</t>
  </si>
  <si>
    <t xml:space="preserve">    97 - Prorážení otvorů a ostatní bourací práce</t>
  </si>
  <si>
    <t xml:space="preserve">    98 - Demolice a sanace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</si>
  <si>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</si>
  <si>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</si>
  <si>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</si>
  <si>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</si>
  <si>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735 - Ústřední vytápění - otopná tělesa</t>
  </si>
  <si>
    <t xml:space="preserve">    777 - Podlahy lité</t>
  </si>
  <si>
    <t xml:space="preserve">    783 - Dokončovací práce - nátěry</t>
  </si>
  <si>
    <t xml:space="preserve">    783-1 - Dokončovací práce - nátěry- radiátor</t>
  </si>
  <si>
    <t xml:space="preserve">    784 - Dokončovací práce - malby a tapety</t>
  </si>
  <si>
    <t>HZS - Hodinové zúčtovací sazby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</si>
  <si>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</si>
  <si>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</si>
  <si>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</si>
  <si>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</si>
  <si>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</si>
  <si>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</si>
  <si>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</si>
  <si>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</si>
  <si>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</si>
  <si>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</si>
  <si>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</si>
  <si>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</si>
  <si>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</si>
  <si>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</si>
  <si>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</si>
  <si>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</si>
  <si>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</si>
  <si>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</si>
  <si>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</si>
  <si>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113155121</t>
  </si>
  <si>
    <t>Frézování betonového podkladu nebo krytu s naložením na dopravní prostředek plochy do 500 m2 bez překážek v trase pruhu šířky přes 0,5 m do 1 m, tloušťky vrstvy do 30 mm</t>
  </si>
  <si>
    <t>m2</t>
  </si>
  <si>
    <t>CS ÚRS 2017 02</t>
  </si>
  <si>
    <t>4</t>
  </si>
  <si>
    <t>-1701426019</t>
  </si>
  <si>
    <t>VV</t>
  </si>
  <si>
    <t>144/sklad olejů</t>
  </si>
  <si>
    <t>odfrézování povrchu /30/mm</t>
  </si>
  <si>
    <t>31,2</t>
  </si>
  <si>
    <t>Součet</t>
  </si>
  <si>
    <t>113155122</t>
  </si>
  <si>
    <t>Frézování betonového podkladu nebo krytu s naložením na dopravní prostředek plochy do 500 m2 bez překážek v trase pruhu šířky přes 0,5 m do 1 m, tloušťky vrstvy 40 mm</t>
  </si>
  <si>
    <t>-882002378</t>
  </si>
  <si>
    <t>odfrézování kontaminované vrstvy betonu předpoklad cca. 40 mm</t>
  </si>
  <si>
    <t>bude upřesněno na stavbě dle skutečné potřeby</t>
  </si>
  <si>
    <t>13</t>
  </si>
  <si>
    <t>Zemní práce - hloubené vykopávky</t>
  </si>
  <si>
    <t>3</t>
  </si>
  <si>
    <t>139711101</t>
  </si>
  <si>
    <t>Vykopávka v uzavřených prostorách s naložením výkopku na dopravní prostředek v hornině tř. 1 až 4</t>
  </si>
  <si>
    <t>m3</t>
  </si>
  <si>
    <t>748159614</t>
  </si>
  <si>
    <t>jímka</t>
  </si>
  <si>
    <t>odkopávka v uzavřených prostorách hl. /700 mínus mazanina100 mínus150mm/=/450/mm</t>
  </si>
  <si>
    <t>(0,5+0,15+0,5+0,15+0,5)*(0,5+0,15+0,5+0,15+0,5)*0,45</t>
  </si>
  <si>
    <t>16</t>
  </si>
  <si>
    <t>Zemní práce - přemístění výkopku</t>
  </si>
  <si>
    <t>161101601</t>
  </si>
  <si>
    <t>Vytažení výkopku těženého z prostoru pod základy nebo z pracovních šachet při podchycování základového zdiva, bez naložení, avšak s vyprázdněním nádoby na hromady nebo do dopravního prostředku z horniny tř. 1 až 4 z hloubky přes 1 do 2 m</t>
  </si>
  <si>
    <t>-382169409</t>
  </si>
  <si>
    <t>5</t>
  </si>
  <si>
    <t>162201201</t>
  </si>
  <si>
    <t>Vodorovné přemístění výkopku nebo sypaniny nošením s vyprázdněním nádoby na hromady nebo do dopravního prostředku na vzdálenost do 10 m z horniny tř. 1 až 4</t>
  </si>
  <si>
    <t>1308756991</t>
  </si>
  <si>
    <t>6</t>
  </si>
  <si>
    <t>162201209</t>
  </si>
  <si>
    <t>Vodorovné přemístění výkopku nebo sypaniny nošením s vyprázdněním nádoby na hromady nebo do dopravního prostředku na vzdálenost do 10 m z horniny Příplatek k ceně za každých dalších 10 m</t>
  </si>
  <si>
    <t>-1102929412</t>
  </si>
  <si>
    <t>7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</si>
  <si>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</si>
  <si>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</si>
  <si>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-1817057435</t>
  </si>
  <si>
    <t>8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</si>
  <si>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</si>
  <si>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</si>
  <si>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-1640078436</t>
  </si>
  <si>
    <t>1,458*10 'Přepočtené koeficientem množství</t>
  </si>
  <si>
    <t>9</t>
  </si>
  <si>
    <t>167101101</t>
  </si>
  <si>
    <t>Nakládání, skládání a překládání neulehlého výkopku nebo sypaniny nakládání, množství do 100 m3, z hornin tř. 1 až 4</t>
  </si>
  <si>
    <t>286769830</t>
  </si>
  <si>
    <t>17</t>
  </si>
  <si>
    <t>Zemní práce - konstrukce ze zemin</t>
  </si>
  <si>
    <t>10</t>
  </si>
  <si>
    <t>171201201</t>
  </si>
  <si>
    <t>Uložení sypaniny na skládky</t>
  </si>
  <si>
    <t>1348700471</t>
  </si>
  <si>
    <t>11</t>
  </si>
  <si>
    <t>171201211</t>
  </si>
  <si>
    <t>Uložení sypaniny poplatek za uložení sypaniny na skládce (skládkovné)</t>
  </si>
  <si>
    <t>t</t>
  </si>
  <si>
    <t>1487341351</t>
  </si>
  <si>
    <t>(0,5+0,15+0,5+0,15+0,5)*(0,5+0,15+0,5+0,15+0,5)*0,45*1,6</t>
  </si>
  <si>
    <t>12</t>
  </si>
  <si>
    <t>174101101</t>
  </si>
  <si>
    <t>Zásyp sypaninou z jakékoliv horniny s uložením výkopku ve vrstvách se zhutněním jam, šachet, rýh nebo kolem objektů v těchto vykopávkách</t>
  </si>
  <si>
    <t>-1404784651</t>
  </si>
  <si>
    <t>zásyp( obsyp jímky</t>
  </si>
  <si>
    <t>(0,5+0,15+0,5+0,15+0,5)*(0,5+0,15+0,5+0,15+0,5)*0,6</t>
  </si>
  <si>
    <t>(0,8*0,8*0,5)*-1</t>
  </si>
  <si>
    <t>M</t>
  </si>
  <si>
    <t>583373020</t>
  </si>
  <si>
    <t>štěrkopísek frakce 0-16</t>
  </si>
  <si>
    <t>-1741093072</t>
  </si>
  <si>
    <t>(0,5+0,15+0,5+0,15+0,5)*(0,5+0,15+0,5+0,15+0,5)*0,6*2,1-(0,8*0,8*0,5)*2,1</t>
  </si>
  <si>
    <t>Zakládání</t>
  </si>
  <si>
    <t>14</t>
  </si>
  <si>
    <t>215901101</t>
  </si>
  <si>
    <t>Zhutnění podloží pod násypy z rostlé horniny tř. 1 až 4 z hornin soudružných do 92 % PS a nesoudržných sypkých relativní ulehlosti I(d) do 0,8</t>
  </si>
  <si>
    <t>651194747</t>
  </si>
  <si>
    <t>zhutnění podkladu</t>
  </si>
  <si>
    <t>(0,5+0,15+0,5+0,15+0,5)*(0,5+0,15+0,5+0,15+0,5)</t>
  </si>
  <si>
    <t>271532212</t>
  </si>
  <si>
    <t>Podsyp pod základové konstrukce se zhutněním a urovnáním povrchu z kameniva hrubého, frakce 16 - 32 mm</t>
  </si>
  <si>
    <t>573569715</t>
  </si>
  <si>
    <t>podkladní vrstva kamenivo- štěrk/100/mm</t>
  </si>
  <si>
    <t>(0,5+0,15+0,5+0,15+0,5)*(0,5+0,15+0,5+0,15+0,5)*0,1</t>
  </si>
  <si>
    <t>273313711</t>
  </si>
  <si>
    <t>Základy z betonu prostého desky z betonu kamenem neprokládaného tř. C 20/25</t>
  </si>
  <si>
    <t>-143631343</t>
  </si>
  <si>
    <t>jímka- dno</t>
  </si>
  <si>
    <t>deska tl/100/mm</t>
  </si>
  <si>
    <t>0,8*0,8*0,1</t>
  </si>
  <si>
    <t>273351121</t>
  </si>
  <si>
    <t>Bednění základů desek zřízení</t>
  </si>
  <si>
    <t>71351898</t>
  </si>
  <si>
    <t>bednění desky</t>
  </si>
  <si>
    <t>0,8*4*0,15</t>
  </si>
  <si>
    <t>18</t>
  </si>
  <si>
    <t>273351122</t>
  </si>
  <si>
    <t>Bednění základů desek odstranění</t>
  </si>
  <si>
    <t>-240235826</t>
  </si>
  <si>
    <t>19</t>
  </si>
  <si>
    <t>278361111</t>
  </si>
  <si>
    <t>Výztuž základu (podezdívky) betonového ze svařovaných sítí z drátů typu KARI</t>
  </si>
  <si>
    <t>-1754281980</t>
  </si>
  <si>
    <t>deska</t>
  </si>
  <si>
    <t>betonová deska tl/100/</t>
  </si>
  <si>
    <t>0,8*0,8*3,41*1,15*0,001</t>
  </si>
  <si>
    <t>20</t>
  </si>
  <si>
    <t>279113131</t>
  </si>
  <si>
    <t>Základové zdi z tvárnic ztraceného bednění včetně výplně z betonu bez zvláštních nároků na vliv prostředí třídy C 16/20, tloušťky zdiva 150 mm</t>
  </si>
  <si>
    <t>1501442061</t>
  </si>
  <si>
    <t>jímka stěna</t>
  </si>
  <si>
    <t>ztrac.bednění stěny boční /150/mm</t>
  </si>
  <si>
    <t>(0,8+0,8+0,5+0,5)*0,5</t>
  </si>
  <si>
    <t>Svislé a kompletní konstrukce</t>
  </si>
  <si>
    <t>319202223.R</t>
  </si>
  <si>
    <t>Dodatečná izolace zdiva tl do 450 mm injektáží - Injektážní krém k vytvoření dodatečné horizontální clony ve zdivu</t>
  </si>
  <si>
    <t>m</t>
  </si>
  <si>
    <t>-1600902401</t>
  </si>
  <si>
    <t>stěny</t>
  </si>
  <si>
    <t>vrty průměr/12/mm…. Hloubka vrtů /40/cm vzdál.12,5 cm… spotřeba na jeden vrt cca.45ml/ spotřeba na 1bm zdiva cca./360/ml</t>
  </si>
  <si>
    <t>(5,3+5,3+5,9+5,9)</t>
  </si>
  <si>
    <t xml:space="preserve">7vrtů na 1bm/x 1 řada/ </t>
  </si>
  <si>
    <t>Mezisoučet v bm</t>
  </si>
  <si>
    <t>délka x počet ks na 1bm x hloubky vrtu</t>
  </si>
  <si>
    <t>22,4*7*0,4</t>
  </si>
  <si>
    <t>Mezisoučet vrty v bm a injektáž</t>
  </si>
  <si>
    <t>22</t>
  </si>
  <si>
    <t>2455 R</t>
  </si>
  <si>
    <t xml:space="preserve">Injektážní krém k vytvoření dodatečné horizontální clony ve zdivu  např. ref.výr.hydrofobizující horizontální clona proti kapilárnímu vzlínání vody ve zdivu- AQUAFIN-i380</t>
  </si>
  <si>
    <t>l</t>
  </si>
  <si>
    <t>692253096</t>
  </si>
  <si>
    <t>spotřeba na 1bm zdiva cca./360/ml</t>
  </si>
  <si>
    <t>7vrtů na 1bm/x 2 řady/ mezi řadami 8 cm</t>
  </si>
  <si>
    <t>62,72*0,36</t>
  </si>
  <si>
    <t>Mezisoučet v litrech</t>
  </si>
  <si>
    <t>Úpravy povrchů, podlahy a osazování výplní</t>
  </si>
  <si>
    <t>23</t>
  </si>
  <si>
    <t>631311115</t>
  </si>
  <si>
    <t>Mazanina z betonu prostého bez zvýšených nároků na prostředí tl. přes 50 do 80 mm tř. C 20/25bude upřesněno dle skutečné potřeby</t>
  </si>
  <si>
    <t>1461584778</t>
  </si>
  <si>
    <t>podlaha</t>
  </si>
  <si>
    <t>doplnění mazaniny tl/30+40/mm</t>
  </si>
  <si>
    <t>31,2*0,07</t>
  </si>
  <si>
    <t>bude upřesněno dle skutečné potřeby</t>
  </si>
  <si>
    <t>24</t>
  </si>
  <si>
    <t>631319011</t>
  </si>
  <si>
    <t>Příplatek k cenám mazanin za úpravu povrchu mazaniny přehlazením, mazanina tl. přes 50 do 80 mm</t>
  </si>
  <si>
    <t>-1153408116</t>
  </si>
  <si>
    <t>25</t>
  </si>
  <si>
    <t>632451033</t>
  </si>
  <si>
    <t>Potěr cementový vyrovnávací z malty (MC-15) v ploše o průměrné (střední) tl. přes 30 do 40 mm</t>
  </si>
  <si>
    <t>-1838101670</t>
  </si>
  <si>
    <t>podkladní vrstva</t>
  </si>
  <si>
    <t>vyrovnání povrchu - Vlákny vyztužená, samonivelační stěrka pro vyrovnání nerovností do 30 mm- Soloplan-30 Plus</t>
  </si>
  <si>
    <t>26</t>
  </si>
  <si>
    <t>632451111.R</t>
  </si>
  <si>
    <t>Vlákny vyztužená, samonivelační stěrka pro vyrovnání nerovností do 30 mm- např. ref. výr.- Soloplan-30 Plus</t>
  </si>
  <si>
    <t>317706272</t>
  </si>
  <si>
    <t>spotřeba1,65kg/m2/mm</t>
  </si>
  <si>
    <t>Mezisoučet</t>
  </si>
  <si>
    <t>Vlákny vyztužená, samonivelační stěrka pro vyrovnání nerovností do 30 mm- Soloplan-30 Plus</t>
  </si>
  <si>
    <t>0,8*0,8</t>
  </si>
  <si>
    <t>jímka stěna vnější</t>
  </si>
  <si>
    <t>(0,8+0,8+0,8+0,8)*(0,1+0,5)</t>
  </si>
  <si>
    <t>jímka stěna vnitřní</t>
  </si>
  <si>
    <t>(0,8+0,8+0,8+0,8)*0,5</t>
  </si>
  <si>
    <t>27</t>
  </si>
  <si>
    <t>5855 R1</t>
  </si>
  <si>
    <t>vyrovnání povrchu - Vlákny vyztužená, samonivelační stěrka pro vyrovnání nerovností do 30 mm- např. ref.výr. Soloplan-30 Plus</t>
  </si>
  <si>
    <t>kg</t>
  </si>
  <si>
    <t>179953794</t>
  </si>
  <si>
    <t>31,2*30*1,65</t>
  </si>
  <si>
    <t>0,8*0,8*10*1,65</t>
  </si>
  <si>
    <t>(0,8+0,8+0,8+0,8)*(0,1+0,5)*5*1,65</t>
  </si>
  <si>
    <t>(0,8+0,8+0,8+0,8)*0,5*5*1,65</t>
  </si>
  <si>
    <t>28</t>
  </si>
  <si>
    <t>632621136.R</t>
  </si>
  <si>
    <t>Příplatek za zdrsňovací posyp a ruční zaválcování</t>
  </si>
  <si>
    <t>394560486</t>
  </si>
  <si>
    <t>posyp křemičitým pískem/0,8-1,2/mm</t>
  </si>
  <si>
    <t>1díl Asodur a 10 dílů písku</t>
  </si>
  <si>
    <t>29</t>
  </si>
  <si>
    <t>587R1</t>
  </si>
  <si>
    <t>posyp křemičitým pískem/0,8-1,2/mm...........1díl Asodur a 10 dílů písku</t>
  </si>
  <si>
    <t>1335886827</t>
  </si>
  <si>
    <t>31,2*10</t>
  </si>
  <si>
    <t>30</t>
  </si>
  <si>
    <t>633811111</t>
  </si>
  <si>
    <t>Broušení betonových podlah nerovností do 2 mm (stržení šlemu)</t>
  </si>
  <si>
    <t>-326150025</t>
  </si>
  <si>
    <t xml:space="preserve">přebroušení </t>
  </si>
  <si>
    <t>31</t>
  </si>
  <si>
    <t>634911132</t>
  </si>
  <si>
    <t>Řezání dilatačních nebo smršťovacích spár v čerstvé betonové mazanině nebo potěru šířky přes 10 do 20 mm, hloubky přes 10 do 20 mm</t>
  </si>
  <si>
    <t>-58182825</t>
  </si>
  <si>
    <t>dilatace</t>
  </si>
  <si>
    <t xml:space="preserve">proříznutí š./15/mm </t>
  </si>
  <si>
    <t>61</t>
  </si>
  <si>
    <t>Úprava povrchů vnitřních</t>
  </si>
  <si>
    <t>32</t>
  </si>
  <si>
    <t>612821002.1R</t>
  </si>
  <si>
    <t>Vnitřní sanační omítka pro vlhké zdivo prováděná ručně.........např. ref. výr.sanační omítka Thermopal SR 24..spotřeba cca 9,5 kg/m² na 1 cm tloušťky vrstvy- Sanační omítka s vysokým obsahem vzduchových pórů, odpovídá WTA</t>
  </si>
  <si>
    <t>6873067</t>
  </si>
  <si>
    <t>sanační omítka Thermopal SR 24</t>
  </si>
  <si>
    <t>(5,3+5,9+5,9+5,3)*1-(0,8*0,3)</t>
  </si>
  <si>
    <t>cca 9,5 kg/m² na 1 cm tloušťky vrstvy- Sanační omítka s vysokým obsahem vzduchových pórů, odpovídá WTA</t>
  </si>
  <si>
    <t>33</t>
  </si>
  <si>
    <t>619995001</t>
  </si>
  <si>
    <t>Začištění omítek (s dodáním hmot) kolem oken, dveří, podlah, obkladů apod.</t>
  </si>
  <si>
    <t>-93967793</t>
  </si>
  <si>
    <t>začištění</t>
  </si>
  <si>
    <t>začištění omítek- m.č.144</t>
  </si>
  <si>
    <t>(0,8+0,3+0,3)</t>
  </si>
  <si>
    <t>Trubní vedení</t>
  </si>
  <si>
    <t>34</t>
  </si>
  <si>
    <t>899203112</t>
  </si>
  <si>
    <t>Osazení mříží litinových včetně rámů a košů na bahno pro třídu zatížení B125, C250</t>
  </si>
  <si>
    <t>kus</t>
  </si>
  <si>
    <t>-9627521</t>
  </si>
  <si>
    <t>osazení mříže /500*500/ vč. rámu a pantu</t>
  </si>
  <si>
    <t>35</t>
  </si>
  <si>
    <t>286619380.R</t>
  </si>
  <si>
    <t>mříž litinová 500*500 mm s rámem a pantem</t>
  </si>
  <si>
    <t>-1719785940</t>
  </si>
  <si>
    <t>91</t>
  </si>
  <si>
    <t>Doplňující konstrukce a práceh</t>
  </si>
  <si>
    <t>36</t>
  </si>
  <si>
    <t>919121121.R</t>
  </si>
  <si>
    <t>Utěsnění dilatačních spár zálivkou za studena v cementobetonovém nebo živičném krytu včetně adhezního nátěru s těsnicím profilem pod zálivkou, pro komůrky šířky 15 mm, hloubky do 25 mm</t>
  </si>
  <si>
    <t>-721907051</t>
  </si>
  <si>
    <t>vyplnění pružným tmelem INDUFLEX PU</t>
  </si>
  <si>
    <t>200ml/1bm …...Elastický 1složkový PU tmel na podlahové spáry</t>
  </si>
  <si>
    <t>37</t>
  </si>
  <si>
    <t>24555R</t>
  </si>
  <si>
    <t>Elastický 1složkový PU tmel na podlahové spáry např.ref.výr.penetrace spáry / INDUFLEX PU.........bal.600 ml</t>
  </si>
  <si>
    <t>ks</t>
  </si>
  <si>
    <t>-1729498989</t>
  </si>
  <si>
    <t>22,4*0,2</t>
  </si>
  <si>
    <t>Mezisoučet množství v litrech</t>
  </si>
  <si>
    <t>4,48/0,6</t>
  </si>
  <si>
    <t>zaokrouhleno</t>
  </si>
  <si>
    <t>0,533</t>
  </si>
  <si>
    <t>Mezisoučet v kusech</t>
  </si>
  <si>
    <t>95</t>
  </si>
  <si>
    <t>Různé dokončovací konstrukce a práce pozemních staveb</t>
  </si>
  <si>
    <t>38</t>
  </si>
  <si>
    <t>95 R</t>
  </si>
  <si>
    <t>Položení gumové podlahy - u schodiště............kaučukové desky 20mm, případně korek, gumu- bude upřesněno s investorem na stavbě</t>
  </si>
  <si>
    <t>1122470100</t>
  </si>
  <si>
    <t>podlaha u schodiště</t>
  </si>
  <si>
    <t>Položení gumové podlahy - u schodiště............kaučukové desky 200mm, případně korek, gumu</t>
  </si>
  <si>
    <t>2*1</t>
  </si>
  <si>
    <t>39</t>
  </si>
  <si>
    <t>952902121</t>
  </si>
  <si>
    <t>Čištění budov při provádění oprav a udržovacích prací podlah drsných nebo chodníků zametením</t>
  </si>
  <si>
    <t>401364599</t>
  </si>
  <si>
    <t>úklid</t>
  </si>
  <si>
    <t>zametení podlahy</t>
  </si>
  <si>
    <t>40</t>
  </si>
  <si>
    <t>952902131</t>
  </si>
  <si>
    <t>Čištění budov při provádění oprav a udržovacích prací podlah drsných nebo chodníků omytím........např. ref. výr. vyčištění přípravkem ASO R 008</t>
  </si>
  <si>
    <t>-723055873</t>
  </si>
  <si>
    <t xml:space="preserve">vyčištění přípravkem ASO R 008 ( </t>
  </si>
  <si>
    <t>Mezisoučet v m2</t>
  </si>
  <si>
    <t>na 1 m2 je potřeba cca. 0,015 l přípravku</t>
  </si>
  <si>
    <t>31,2*0,05</t>
  </si>
  <si>
    <t>ředění 1 díl prostředku a 1-2 dílů vody</t>
  </si>
  <si>
    <t>41</t>
  </si>
  <si>
    <t>2575R1</t>
  </si>
  <si>
    <t>např. ref. výr.ASO®-R 008- přípravek na vyčištění před penetrací</t>
  </si>
  <si>
    <t>-272474796</t>
  </si>
  <si>
    <t>na 1 m2 je potřeba cca. 0,05 l přípravku</t>
  </si>
  <si>
    <t>42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</si>
  <si>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</si>
  <si>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</si>
  <si>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-1348907549</t>
  </si>
  <si>
    <t>96</t>
  </si>
  <si>
    <t>Bourání konstrukcí</t>
  </si>
  <si>
    <t>43</t>
  </si>
  <si>
    <t>965042141</t>
  </si>
  <si>
    <t>Bourání mazanin betonových nebo z litého asfaltu tl. do 100 mm, plochy přes 4 m2</t>
  </si>
  <si>
    <t>-64302457</t>
  </si>
  <si>
    <t>vybourání bet. Mazaniny</t>
  </si>
  <si>
    <t>44</t>
  </si>
  <si>
    <t>965082933</t>
  </si>
  <si>
    <t>Odstranění násypu pod podlahami nebo ochranného násypu na střechách tl. do 200 mm, plochy přes 2 m2</t>
  </si>
  <si>
    <t>1190014992</t>
  </si>
  <si>
    <t>vybourání podkladní vrstvy kamenivo cca/150/ mm</t>
  </si>
  <si>
    <t>(0,5+0,15+0,5+0,15+0,5)*(0,5+0,15+0,5+0,15+0,5)*0,15</t>
  </si>
  <si>
    <t>97</t>
  </si>
  <si>
    <t>Prorážení otvorů a ostatní bourací práce</t>
  </si>
  <si>
    <t>45</t>
  </si>
  <si>
    <t>978013191</t>
  </si>
  <si>
    <t>Otlučení vápenných nebo vápenocementových omítek vnitřních ploch stěn s vyškrabáním spar, s očištěním zdiva, v rozsahu přes 50 do 100 %</t>
  </si>
  <si>
    <t>-612630148</t>
  </si>
  <si>
    <t>otlučení omítek</t>
  </si>
  <si>
    <t>46</t>
  </si>
  <si>
    <t>977131110</t>
  </si>
  <si>
    <t>Vrty příklepovými vrtáky do cihelného zdiva nebo prostého betonu průměru do 16 mm</t>
  </si>
  <si>
    <t>1576904741</t>
  </si>
  <si>
    <t>22,4*7*2*0,4</t>
  </si>
  <si>
    <t>98</t>
  </si>
  <si>
    <t>Demolice a sanace</t>
  </si>
  <si>
    <t>47</t>
  </si>
  <si>
    <t>985131311</t>
  </si>
  <si>
    <t>Očištění ploch stěn, rubu kleneb a podlah ruční dočištění ocelovými kartáči</t>
  </si>
  <si>
    <t>-965412585</t>
  </si>
  <si>
    <t>očištění ocel. Kartáči</t>
  </si>
  <si>
    <t>48</t>
  </si>
  <si>
    <t>985131411</t>
  </si>
  <si>
    <t>Očištění ploch stěn, rubu kleneb a podlah vysušení stlačeným vzduchem</t>
  </si>
  <si>
    <t>1199116181</t>
  </si>
  <si>
    <t>osušení stlačeným vzduchem</t>
  </si>
  <si>
    <t>osušení stlačeným vzduchem- plocha kolem vrtů</t>
  </si>
  <si>
    <t>(5,3+5,3+5,9+5,9)*7*2*(0,1*0,1)</t>
  </si>
  <si>
    <t>vysoušení vzduchem 1 vrt plocha cca. 0,1*0,1 m2</t>
  </si>
  <si>
    <t>49</t>
  </si>
  <si>
    <t>985139112</t>
  </si>
  <si>
    <t>Očištění ploch Příplatek k cenám za plochu do 10 m2 jednotlivě</t>
  </si>
  <si>
    <t>-1701203266</t>
  </si>
  <si>
    <t>50</t>
  </si>
  <si>
    <t>985142113</t>
  </si>
  <si>
    <t>Vysekání spojovací hmoty ze spár zdiva včetně vyčištění hloubky spáry do 40 mm délky spáry na 1 m2 upravované plochy přes 12 m</t>
  </si>
  <si>
    <t>-1198236709</t>
  </si>
  <si>
    <t>vyškrabání stěn- spár do hloubky /20 mm/</t>
  </si>
  <si>
    <t>(5,3+5,3+5,9+5,9)*1-(0,8*0,3)</t>
  </si>
  <si>
    <t>51</t>
  </si>
  <si>
    <t>985231113</t>
  </si>
  <si>
    <t>Spárování zdiva hloubky do 40 mm aktivovanou maltou délky spáry na 1 m2 upravované plochy přes 12 m</t>
  </si>
  <si>
    <t>-911785776</t>
  </si>
  <si>
    <t>52</t>
  </si>
  <si>
    <t>985233132</t>
  </si>
  <si>
    <t>Úprava spár po spárování zdiva kamenného nebo cihelného délky spáry na 1 m2 upravované plochy přes 12 m zdrsněním</t>
  </si>
  <si>
    <t>-853516714</t>
  </si>
  <si>
    <t>997</t>
  </si>
  <si>
    <t>Přesun sutě</t>
  </si>
  <si>
    <t>53</t>
  </si>
  <si>
    <t>997221141</t>
  </si>
  <si>
    <t>Vodorovná doprava suti stavebním kolečkem s naložením a se složením ze sypkých materiálů, na vzdálenost do 50 m</t>
  </si>
  <si>
    <t>1102790305</t>
  </si>
  <si>
    <t>54</t>
  </si>
  <si>
    <t>997221551</t>
  </si>
  <si>
    <t>Vodorovná doprava suti bez naložení, ale se složením a s hrubým urovnáním ze sypkých materiálů, na vzdálenost do 1 km</t>
  </si>
  <si>
    <t>340241220</t>
  </si>
  <si>
    <t>55</t>
  </si>
  <si>
    <t>997221559</t>
  </si>
  <si>
    <t>Vodorovná doprava suti bez naložení, ale se složením a s hrubým urovnáním Příplatek k ceně za každý další i započatý 1 km přes 1 km</t>
  </si>
  <si>
    <t>274702794</t>
  </si>
  <si>
    <t>8,986*10 'Přepočtené koeficientem množství</t>
  </si>
  <si>
    <t>56</t>
  </si>
  <si>
    <t>997221612</t>
  </si>
  <si>
    <t>Nakládání na dopravní prostředky pro vodorovnou dopravu vybouraných hmot</t>
  </si>
  <si>
    <t>1950401915</t>
  </si>
  <si>
    <t>57</t>
  </si>
  <si>
    <t>997221815</t>
  </si>
  <si>
    <t>Poplatek za uložení stavebního odpadu na skládce (skládkovné) betonového</t>
  </si>
  <si>
    <t>1472866948</t>
  </si>
  <si>
    <t>0,713</t>
  </si>
  <si>
    <t>58</t>
  </si>
  <si>
    <t>997013822</t>
  </si>
  <si>
    <t>Poplatek za uložení stavebního odpadu na skládce (skládkovné) s oleji nebo ropnými látkami</t>
  </si>
  <si>
    <t>261623511</t>
  </si>
  <si>
    <t>Frézování betonového podkladu nebo krytu s naložením na dopravní prostředek plochy do 500 m2 bez překážek v trase pruhu šířky přes 0,5 m do 1 m, tlouš</t>
  </si>
  <si>
    <t>2,402</t>
  </si>
  <si>
    <t>3,214</t>
  </si>
  <si>
    <t>59</t>
  </si>
  <si>
    <t>997221855</t>
  </si>
  <si>
    <t>Poplatek za uložení stavebního odpadu na skládce (skládkovné) zeminy a kameniva</t>
  </si>
  <si>
    <t>47370515</t>
  </si>
  <si>
    <t>0,680</t>
  </si>
  <si>
    <t>60</t>
  </si>
  <si>
    <t>997013803</t>
  </si>
  <si>
    <t>Poplatek za uložení stavebního odpadu na skládce (skládkovné) cihelného</t>
  </si>
  <si>
    <t>1011259174</t>
  </si>
  <si>
    <t>Otlučení vápenných nebo vápenocementových omítek vnitřních ploch stěn s vyškrabáním spar, s očištěním zdiva, v rozsahu přes 50 do 100 %</t>
  </si>
  <si>
    <t>1,019</t>
  </si>
  <si>
    <t>0,125</t>
  </si>
  <si>
    <t>0,831</t>
  </si>
  <si>
    <t>997013831</t>
  </si>
  <si>
    <t>Poplatek za uložení stavebního odpadu na skládce (skládkovné) směsného</t>
  </si>
  <si>
    <t>-1914060383</t>
  </si>
  <si>
    <t>0,002</t>
  </si>
  <si>
    <t>998</t>
  </si>
  <si>
    <t>Přesun hmot</t>
  </si>
  <si>
    <t>62</t>
  </si>
  <si>
    <t>998018001</t>
  </si>
  <si>
    <t>Přesun hmot pro budovy občanské výstavby, bydlení, výrobu a služby ruční - bez užití mechanizace vodorovná dopravní vzdálenost do 100 m pro budovy s jakoukoliv nosnou konstrukcí výšky do 6 m</t>
  </si>
  <si>
    <t>1472778321</t>
  </si>
  <si>
    <t>PSV</t>
  </si>
  <si>
    <t>Práce a dodávky PSV</t>
  </si>
  <si>
    <t>711</t>
  </si>
  <si>
    <t>Izolace proti vodě, vlhkosti a plynům</t>
  </si>
  <si>
    <t>63</t>
  </si>
  <si>
    <t>711111001</t>
  </si>
  <si>
    <t>Provedení izolace proti zemní vlhkosti natěradly a tmely za studena na ploše vodorovné V nátěrem penetračním</t>
  </si>
  <si>
    <t>865731854</t>
  </si>
  <si>
    <t>penetrace spáry /Indu primer S</t>
  </si>
  <si>
    <t>spotřeba /100g/m2 adhézní můstek- Penetrační nátěr/prostředek ke zlepšení přilnavosti pro nasákavé styčné ploch</t>
  </si>
  <si>
    <t>22,4*(0,015+0,015+0,015)</t>
  </si>
  <si>
    <t xml:space="preserve"> v m2</t>
  </si>
  <si>
    <t>64</t>
  </si>
  <si>
    <t>1116316.R</t>
  </si>
  <si>
    <t>penetrační nátěr- penetrace spáry - např. ref.výr. Indu primer S</t>
  </si>
  <si>
    <t>1899279528</t>
  </si>
  <si>
    <t>22,4*(0,015+0,015+0,015)*0,1</t>
  </si>
  <si>
    <t>Mezisoučet v kg</t>
  </si>
  <si>
    <t>65</t>
  </si>
  <si>
    <t>711113115.R</t>
  </si>
  <si>
    <t>Izolace proti zemní vlhkosti na vodorovné ploše za studena- penetrace Asodur SG 2- podle podkladu cca 600–1 000 g/m²</t>
  </si>
  <si>
    <t>-1246048250</t>
  </si>
  <si>
    <t>penetrace Asodur SG 2- podle podkladu cca 600–1 000 g/m²</t>
  </si>
  <si>
    <t>31,2*1</t>
  </si>
  <si>
    <t>ASODUR® SG2: bezrozpouštědlový, odolný proti vlhku, výborná přilnavost na vlhký podklad, působí jako zábrana proti kapilárnímu vzlínání olejů a jiných</t>
  </si>
  <si>
    <t>chemikálií</t>
  </si>
  <si>
    <t>66</t>
  </si>
  <si>
    <t>2467R1</t>
  </si>
  <si>
    <t xml:space="preserve">např.ref. výr. ASODUR® SG2: bezrozpouštědlový, odolný proti vlhku, výborná přilnavost na vlhký podklad, působí jako zábrana proti kapilárnímu vzlínání olejů a jiných chemikálií.- spotřeba  podle podkladu cca 600–1 000 g/m²</t>
  </si>
  <si>
    <t>-107406594</t>
  </si>
  <si>
    <t>např.ref. výr. ASODUR® SG2: bezrozpouštědlový, odolný proti vlhku, výborná přilnavost na vlhký podklad, působí jako zábrana proti kapilárnímu vzlínání</t>
  </si>
  <si>
    <t>67</t>
  </si>
  <si>
    <t>711113127.1</t>
  </si>
  <si>
    <t>Izolace proti zemní vlhkosti natěradly a tmely za studena na ploše svislé S těsnicí stěrkou nepružnou (cementem pojená)- Cementem pojená hydroizolační stěrka proti podzemní a tlakové vodě, také při negativním tlaku vody, odolná vůči síranům- cca 3,5–4,5 kg/m</t>
  </si>
  <si>
    <t>-940855552</t>
  </si>
  <si>
    <t xml:space="preserve"> v místech, kde se bude provádět injektáž, zdivo ošetření AQUAFINem -1K</t>
  </si>
  <si>
    <t>(5,3+5,3+5,9+5,9)*0,3</t>
  </si>
  <si>
    <t>Cementem pojená hydroizolační stěrka proti podzemní a tlakové vodě, také při negativním tlaku vody, odolná vůči síranům- cca 3,5–4,5 kg/m²</t>
  </si>
  <si>
    <t>68</t>
  </si>
  <si>
    <t>711791183.1</t>
  </si>
  <si>
    <t>Provedení detailů dilatačních spár-těsnění provazci na ploše vodorovné V</t>
  </si>
  <si>
    <t>-49677748</t>
  </si>
  <si>
    <t>vložení miralonového provazce</t>
  </si>
  <si>
    <t>69</t>
  </si>
  <si>
    <t>283766180</t>
  </si>
  <si>
    <t xml:space="preserve">provazec těsnící z pěnového polyetylénu  d = 15 mm / 3 šňůry</t>
  </si>
  <si>
    <t>-1502344527</t>
  </si>
  <si>
    <t>22,4*1,1 'Přepočtené koeficientem množství</t>
  </si>
  <si>
    <t>70</t>
  </si>
  <si>
    <t>998711101</t>
  </si>
  <si>
    <t>Přesun hmot pro izolace proti vodě, vlhkosti a plynům stanovený z hmotnosti přesunovaného materiálu vodorovná dopravní vzdálenost do 50 m v objektech výšky do 6 m</t>
  </si>
  <si>
    <t>734998020</t>
  </si>
  <si>
    <t>71</t>
  </si>
  <si>
    <t>998711181</t>
  </si>
  <si>
    <t>Přesun hmot pro izolace proti vodě, vlhkosti a plynům stanovený z hmotnosti přesunovaného materiálu Příplatek k cenám za přesun prováděný bez použití mechanizace pro jakoukoliv výšku objektu</t>
  </si>
  <si>
    <t>-602766172</t>
  </si>
  <si>
    <t>735</t>
  </si>
  <si>
    <t>Ústřední vytápění - otopná tělesa</t>
  </si>
  <si>
    <t>72</t>
  </si>
  <si>
    <t>735111810</t>
  </si>
  <si>
    <t>Demontáž otopných těles litinových článkových</t>
  </si>
  <si>
    <t>1930034603</t>
  </si>
  <si>
    <t>nátěr a montáž</t>
  </si>
  <si>
    <t>radiátor nátěr</t>
  </si>
  <si>
    <t>3*1- rozměr cca.</t>
  </si>
  <si>
    <t>výhřevná plocha cca.</t>
  </si>
  <si>
    <t>v.1 m článek 1000/150 1 článek výhřevná plocha 0,349 m2... viz. http://renomoravia.cz/sortiment/radi%C3%A1tory-%C4%8Dl%C3%A1nkov%C3%A9</t>
  </si>
  <si>
    <t>předpoklad cca. 20 článků</t>
  </si>
  <si>
    <t>20*0,349</t>
  </si>
  <si>
    <t>73</t>
  </si>
  <si>
    <t>735117110</t>
  </si>
  <si>
    <t>Odpojení a připojení otopného tělesa litinového po nátěru</t>
  </si>
  <si>
    <t>-269882083</t>
  </si>
  <si>
    <t>74</t>
  </si>
  <si>
    <t>735118110</t>
  </si>
  <si>
    <t>Otopná tělesa litinová zkoušky těsnosti vodou těles článkových</t>
  </si>
  <si>
    <t>899918345</t>
  </si>
  <si>
    <t>75</t>
  </si>
  <si>
    <t>735119140</t>
  </si>
  <si>
    <t>Otopná tělesa litinová montáž těles článkových</t>
  </si>
  <si>
    <t>1650601840</t>
  </si>
  <si>
    <t>777</t>
  </si>
  <si>
    <t>Podlahy lité</t>
  </si>
  <si>
    <t>76</t>
  </si>
  <si>
    <t>777111101</t>
  </si>
  <si>
    <t>Příprava podkladu před provedením litých podlah zametení</t>
  </si>
  <si>
    <t>-238022030</t>
  </si>
  <si>
    <t>77</t>
  </si>
  <si>
    <t>777111111</t>
  </si>
  <si>
    <t>Příprava podkladu před provedením litých podlah vysátí</t>
  </si>
  <si>
    <t>2028907638</t>
  </si>
  <si>
    <t>78</t>
  </si>
  <si>
    <t>777131111</t>
  </si>
  <si>
    <t>Penetrační nátěr podlahy epoxidový, na podklad epoxidový předem plněný pískem</t>
  </si>
  <si>
    <t>483233571</t>
  </si>
  <si>
    <t>podlaha- finální</t>
  </si>
  <si>
    <t xml:space="preserve">"penetrace desky ASODUR  1270 - 2složková epoxidová
pryskyřice  spotřeba /600gr./m2/"</t>
  </si>
  <si>
    <t>spotřeba /600gr./m2/</t>
  </si>
  <si>
    <t>79</t>
  </si>
  <si>
    <t>235R1</t>
  </si>
  <si>
    <t xml:space="preserve">penetrace desky ASODUR  1270 - 2složková epoxidová...spotřeba /600gr./m2/</t>
  </si>
  <si>
    <t>429761441</t>
  </si>
  <si>
    <t>31,2*0,6</t>
  </si>
  <si>
    <t>0,8*0,8*0,6</t>
  </si>
  <si>
    <t>(0,8+0,8+0,8+0,8)*(0,1+0,5)*0,6</t>
  </si>
  <si>
    <t>(0,8+0,8+0,8+0,8)*0,5*0,6</t>
  </si>
  <si>
    <t>80</t>
  </si>
  <si>
    <t>777131125</t>
  </si>
  <si>
    <t>Prosyp penetračních nátěrů podkladu podlahy pískem - posyp křemičitým pískem/0,1-0,6/mm</t>
  </si>
  <si>
    <t>868645252</t>
  </si>
  <si>
    <t>posyp křemičitým pískem/0,1-0,6/mm</t>
  </si>
  <si>
    <t xml:space="preserve">penetrace desky ASODUR  1270 - 2složková epoxidová</t>
  </si>
  <si>
    <t xml:space="preserve">pryskyřice  spotřeba /600gr./m2/</t>
  </si>
  <si>
    <t xml:space="preserve">31,2*0,6=18,72 kg </t>
  </si>
  <si>
    <t>spotřeba 1 + 10 dílů</t>
  </si>
  <si>
    <t>31,2*0,1</t>
  </si>
  <si>
    <t>81</t>
  </si>
  <si>
    <t>587R2</t>
  </si>
  <si>
    <t>posyp křemičitým pískem/0,1-0,6/mm...........1díl Asodur a 10 dílů písku</t>
  </si>
  <si>
    <t>-581776686</t>
  </si>
  <si>
    <t>18,72*10*0,1</t>
  </si>
  <si>
    <t>0,8*0,8*0,6*10</t>
  </si>
  <si>
    <t>(0,8+0,8+0,8+0,8)*(0,1+0,5)*0,6*10</t>
  </si>
  <si>
    <t>(0,8+0,8+0,8+0,8)*0,5*0,6*10</t>
  </si>
  <si>
    <t>82</t>
  </si>
  <si>
    <t>777511145</t>
  </si>
  <si>
    <t>Krycí vrstva - .............druhá vrstva stěrkové malty ASODUR 3311 (INDUFLOOR-IB3311)- 2složková pigmentovaná epoxidová pryskyřice bez obsahu rozpouštědel- tloušťka vrstvy: cca 2,0 mm = min. 2,5 kg/m²</t>
  </si>
  <si>
    <t>1448638781</t>
  </si>
  <si>
    <t xml:space="preserve">druhá vrstva stěrkové malty ASODUR  3311 (INDUFLOOR-IB3311)</t>
  </si>
  <si>
    <t>2složková pigmentovaná epoxidová pryskyřice bez obsahu rozpouštědel- tloušťka vrstvy: cca 2,0 mm = min. 2,5 kg/m²</t>
  </si>
  <si>
    <t>83</t>
  </si>
  <si>
    <t>2353 R2</t>
  </si>
  <si>
    <t xml:space="preserve">Stěrkové malta např. ref. výr. ASODUR  3311 (INDUFLOOR-IB3311)- 2složková pigmentovaná epoxidová pryskyřice bez obsahu rozpouštědel- tloušťka vrstvy: cca 2,0 mm = min. 2,5 kg/m²</t>
  </si>
  <si>
    <t>-1730145241</t>
  </si>
  <si>
    <t>31,2*2,5</t>
  </si>
  <si>
    <t>84</t>
  </si>
  <si>
    <t>777511145.R</t>
  </si>
  <si>
    <t>druhá vrstva stěrkové malty např.ref.výr. ASODUR SG 2- 2složková epoxidová</t>
  </si>
  <si>
    <t>-192007835</t>
  </si>
  <si>
    <t xml:space="preserve">"druhá vrstva stěrkové malty ASODUR  SG 2- 2složková epoxidová
pryskyřice  spotřeba /600gr./m2/ + křemičitý písek (zrnitost: 0,1–0,6mm). "</t>
  </si>
  <si>
    <t xml:space="preserve">"druhá vrstva stěrkové malty ASODUR  1270 - 2složková epoxidová
pryskyřice  spotřeba /600gr./m2/ + křemičitý písek (zrnitost: 0,1–0,6mm). "</t>
  </si>
  <si>
    <t>spotřeba0,6kg/m2</t>
  </si>
  <si>
    <t>85</t>
  </si>
  <si>
    <t>2353 R3</t>
  </si>
  <si>
    <t xml:space="preserve">Druhá vrstva stěrkové malty např.ref.výr. ASODUR  SG 2- 2složková epoxidová- ASODUR® SG2: bezrozpouštědlový, odolný proti vlhku, výborná přilnavost na vlhký podklad, působí jako zábrana proti kapilárnímu vzlínání olejů a jiných chemikálií.</t>
  </si>
  <si>
    <t>-1012547710</t>
  </si>
  <si>
    <t>86</t>
  </si>
  <si>
    <t>998777101</t>
  </si>
  <si>
    <t>Přesun hmot pro podlahy lité stanovený z hmotnosti přesunovaného materiálu vodorovná dopravní vzdálenost do 50 m v objektech výšky do 6 m</t>
  </si>
  <si>
    <t>-81566654</t>
  </si>
  <si>
    <t>87</t>
  </si>
  <si>
    <t>998777181</t>
  </si>
  <si>
    <t>Přesun hmot pro podlahy lité stanovený z hmotnosti přesunovaného materiálu Příplatek k cenám za přesun prováděný bez použití mechanizace pro jakoukoliv výšku objektu</t>
  </si>
  <si>
    <t>-1051436222</t>
  </si>
  <si>
    <t>783</t>
  </si>
  <si>
    <t>Dokončovací práce - nátěry</t>
  </si>
  <si>
    <t>88</t>
  </si>
  <si>
    <t>783301303</t>
  </si>
  <si>
    <t>Příprava podkladu zámečnických konstrukcí před provedením nátěru odrezivění odrezovačem bezoplachovým</t>
  </si>
  <si>
    <t>-932566986</t>
  </si>
  <si>
    <t>zábradlí cca.</t>
  </si>
  <si>
    <t>4*2*0,1</t>
  </si>
  <si>
    <t>schůdky cca.</t>
  </si>
  <si>
    <t>4*0,3*1*2</t>
  </si>
  <si>
    <t>89</t>
  </si>
  <si>
    <t>783301311</t>
  </si>
  <si>
    <t>Příprava podkladu zámečnických konstrukcí před provedením nátěru odmaštění odmašťovačem vodou ředitelným</t>
  </si>
  <si>
    <t>-624497788</t>
  </si>
  <si>
    <t>90</t>
  </si>
  <si>
    <t>783306807</t>
  </si>
  <si>
    <t>Odstranění nátěrů ze zámečnických konstrukcí odstraňovačem nátěrů s obroušením</t>
  </si>
  <si>
    <t>844642333</t>
  </si>
  <si>
    <t>783306809</t>
  </si>
  <si>
    <t>Odstranění nátěrů ze zámečnických konstrukcí okartáčováním</t>
  </si>
  <si>
    <t>-720661485</t>
  </si>
  <si>
    <t>92</t>
  </si>
  <si>
    <t>783314201</t>
  </si>
  <si>
    <t>Základní antikorozní nátěr zámečnických konstrukcí jednonásobný syntetický standardní</t>
  </si>
  <si>
    <t>1778326839</t>
  </si>
  <si>
    <t>93</t>
  </si>
  <si>
    <t>783315101</t>
  </si>
  <si>
    <t>Mezinátěr zámečnických konstrukcí jednonásobný syntetický standardní</t>
  </si>
  <si>
    <t>-1077334260</t>
  </si>
  <si>
    <t>94</t>
  </si>
  <si>
    <t>783317101</t>
  </si>
  <si>
    <t>Krycí nátěr (email) zámečnických konstrukcí jednonásobný syntetický standardní</t>
  </si>
  <si>
    <t>1184341538</t>
  </si>
  <si>
    <t>783-1</t>
  </si>
  <si>
    <t>Dokončovací práce - nátěry- radiátor</t>
  </si>
  <si>
    <t>783601321</t>
  </si>
  <si>
    <t>Příprava podkladu otopných těles před provedením nátěrů článkových odrezivěním bezoplachovým</t>
  </si>
  <si>
    <t>-1442199444</t>
  </si>
  <si>
    <t>783601325</t>
  </si>
  <si>
    <t>Příprava podkladu otopných těles před provedením nátěrů článkových odmaštěním vodou ředitelným</t>
  </si>
  <si>
    <t>-536583324</t>
  </si>
  <si>
    <t>783601421</t>
  </si>
  <si>
    <t>Příprava podkladu otopných těles před provedením nátěrů článkových očištění ometením</t>
  </si>
  <si>
    <t>-453198541</t>
  </si>
  <si>
    <t>783606812</t>
  </si>
  <si>
    <t>Odstranění nátěrů z otopných těles článkových opálením s obroušením</t>
  </si>
  <si>
    <t>-729141947</t>
  </si>
  <si>
    <t>99</t>
  </si>
  <si>
    <t>783606814</t>
  </si>
  <si>
    <t>Odstranění nátěrů z otopných těles článkových okartáčováním</t>
  </si>
  <si>
    <t>-2015612399</t>
  </si>
  <si>
    <t>100</t>
  </si>
  <si>
    <t>783614111</t>
  </si>
  <si>
    <t>Základní nátěr otopných těles jednonásobný článkových syntetický</t>
  </si>
  <si>
    <t>-1639720109</t>
  </si>
  <si>
    <t>101</t>
  </si>
  <si>
    <t>783617117</t>
  </si>
  <si>
    <t>Krycí nátěr (email) otopných těles článkových dvojnásobný syntetický</t>
  </si>
  <si>
    <t>749001734</t>
  </si>
  <si>
    <t>784</t>
  </si>
  <si>
    <t>Dokončovací práce - malby a tapety</t>
  </si>
  <si>
    <t>102</t>
  </si>
  <si>
    <t>784171101</t>
  </si>
  <si>
    <t>Zakrytí nemalovaných ploch (materiál ve specifikaci) včetně pozdějšího odkrytí podlah</t>
  </si>
  <si>
    <t>1155287204</t>
  </si>
  <si>
    <t>103</t>
  </si>
  <si>
    <t>581248440</t>
  </si>
  <si>
    <t xml:space="preserve">fólie pro malířské potřeby zakrývací,  25µ,  4 x 5 m</t>
  </si>
  <si>
    <t>1089687316</t>
  </si>
  <si>
    <t>104</t>
  </si>
  <si>
    <t>784171111</t>
  </si>
  <si>
    <t>Zakrytí nemalovaných ploch (materiál ve specifikaci) včetně pozdějšího odkrytí svislých ploch např. stěn, oken, dveří v místnostech výšky do 3,80</t>
  </si>
  <si>
    <t>-1611763081</t>
  </si>
  <si>
    <t>zakrývání</t>
  </si>
  <si>
    <t>zakrývání dveře</t>
  </si>
  <si>
    <t>0,8*1,97</t>
  </si>
  <si>
    <t>105</t>
  </si>
  <si>
    <t>-1785962324</t>
  </si>
  <si>
    <t>1,576*1,05 'Přepočtené koeficientem množství</t>
  </si>
  <si>
    <t>106</t>
  </si>
  <si>
    <t>784181001</t>
  </si>
  <si>
    <t>Pačokování jednonásobné v místnostech výšky do 3,80 m</t>
  </si>
  <si>
    <t>1755302246</t>
  </si>
  <si>
    <t>výmalba - vápno</t>
  </si>
  <si>
    <t>(5,3+5,9+5,9+5,3)*1</t>
  </si>
  <si>
    <t>107</t>
  </si>
  <si>
    <t>784191005</t>
  </si>
  <si>
    <t>Čištění vnitřních ploch hrubý úklid po provedení malířských prací omytím dveří nebo vrat</t>
  </si>
  <si>
    <t>-234196329</t>
  </si>
  <si>
    <t>108</t>
  </si>
  <si>
    <t>784191007</t>
  </si>
  <si>
    <t>Čištění vnitřních ploch hrubý úklid po provedení malířských prací omytím podlah</t>
  </si>
  <si>
    <t>-455978772</t>
  </si>
  <si>
    <t>109</t>
  </si>
  <si>
    <t>784312021</t>
  </si>
  <si>
    <t>Malby vápenné dvojnásobné, bílé v místnostech výšky do 3,80 m</t>
  </si>
  <si>
    <t>1901835280</t>
  </si>
  <si>
    <t>HZS</t>
  </si>
  <si>
    <t>Hodinové zúčtovací sazby</t>
  </si>
  <si>
    <t>110</t>
  </si>
  <si>
    <t>HZS2491.R7</t>
  </si>
  <si>
    <t>Hodinová zúčtovací sazba dělník- demontáž vstupních schodů vč. zábradlí</t>
  </si>
  <si>
    <t>hod</t>
  </si>
  <si>
    <t>1542110552</t>
  </si>
  <si>
    <t xml:space="preserve"> - demontáž vstupních schodů vč. zábradlí</t>
  </si>
  <si>
    <t>předpoklad cca. 2 lidé 2 hodin</t>
  </si>
  <si>
    <t>2*2</t>
  </si>
  <si>
    <t>111</t>
  </si>
  <si>
    <t>HZS2491.R8</t>
  </si>
  <si>
    <t>Hodinová zúčtovací sazba dělník- montáž vstupních schodů vč. zábradlí</t>
  </si>
  <si>
    <t>1046015782</t>
  </si>
  <si>
    <t xml:space="preserve"> -montáž vstupních schodů vč. zábradlí</t>
  </si>
  <si>
    <t>2017-133-03 - m.č.139 - dílna</t>
  </si>
  <si>
    <t>Frézování betonového podkladu nebo krytu s naložením na dopravní prostředek plochy do 500 m2 bez překážek v trase pruhu šířky přes 0,5 m do 1 m, tloušťky vrstvy do 30 mm..........20 mm</t>
  </si>
  <si>
    <t>1258290792</t>
  </si>
  <si>
    <t>139/dílna</t>
  </si>
  <si>
    <t>odfrézování povrchu /20/mm</t>
  </si>
  <si>
    <t>20975326</t>
  </si>
  <si>
    <t>vyrovnání povrchu - Vlákny vyztužená, samonivelační stěrka pro vyrovnání nerovností do 30 mm- např. ref.výr. Soloplan-30 Plus...........20 mm</t>
  </si>
  <si>
    <t>1892328893</t>
  </si>
  <si>
    <t>21*20*1,65</t>
  </si>
  <si>
    <t>-1685974164</t>
  </si>
  <si>
    <t>-928916846</t>
  </si>
  <si>
    <t>21*0,6*10</t>
  </si>
  <si>
    <t>632683111</t>
  </si>
  <si>
    <t>Sešívání trhlin v betonových podlahách ocelovými sponkami se zálivkou pryskyřicí vzdálenosti sponek do 10 cm</t>
  </si>
  <si>
    <t>-939964799</t>
  </si>
  <si>
    <t>trhlina</t>
  </si>
  <si>
    <t>celková délka trhliny kolmé ke dveřím</t>
  </si>
  <si>
    <t>2,8</t>
  </si>
  <si>
    <t>1579907184</t>
  </si>
  <si>
    <t>-968888728</t>
  </si>
  <si>
    <t>celková délka dilatace po obvodě</t>
  </si>
  <si>
    <t>(6,7+6,7+3,05+3,05)</t>
  </si>
  <si>
    <t>-551875384</t>
  </si>
  <si>
    <t>Elastický 1složkový PU tmel na podlahové spáry např.ref.výr.penetrace spáry / INDUFLEX PU........bal.600 ml</t>
  </si>
  <si>
    <t>-917758638</t>
  </si>
  <si>
    <t>21,0*0,2</t>
  </si>
  <si>
    <t>4,2/0,6</t>
  </si>
  <si>
    <t>952902611</t>
  </si>
  <si>
    <t>Čištění budov při provádění oprav a udržovacích prací vysátím prachu z ostatních ploch</t>
  </si>
  <si>
    <t>199228527</t>
  </si>
  <si>
    <t>vysátí( vyluxování) trhliny</t>
  </si>
  <si>
    <t>2,8*(0,05+0,15+0,05)</t>
  </si>
  <si>
    <t>974049134</t>
  </si>
  <si>
    <t>Vysekání rýh v betonových zdech do hl. 50 mm a šířky do 150 mm</t>
  </si>
  <si>
    <t>-293400850</t>
  </si>
  <si>
    <t>prroříznutí bet. Mazniny hl./50/mm š./8-10/cm</t>
  </si>
  <si>
    <t>919124121.R</t>
  </si>
  <si>
    <t>Zálivka trhliny - např. ref. výr. ASOCRET VK 100- spotřeba cca 2,00 kg/dm³</t>
  </si>
  <si>
    <t>-1583382408</t>
  </si>
  <si>
    <t>zálivka- ASOCRET VK 100- spotřeba cca 2,00 kg/dm³</t>
  </si>
  <si>
    <t>Vysoce tekutá minerální zálivková malta do tloušťky vrstvy 60 mm</t>
  </si>
  <si>
    <t>111R1</t>
  </si>
  <si>
    <t>270290545</t>
  </si>
  <si>
    <t>2,8*0,05*0,15</t>
  </si>
  <si>
    <t>Mezisoučet v m3</t>
  </si>
  <si>
    <t xml:space="preserve"> spotřeba cca 2,00 kg/dm³</t>
  </si>
  <si>
    <t>1 m3=1000 dm3</t>
  </si>
  <si>
    <t>21*2</t>
  </si>
  <si>
    <t>-1642209036</t>
  </si>
  <si>
    <t>-22021130</t>
  </si>
  <si>
    <t>-743300433</t>
  </si>
  <si>
    <t>vyčištění přípravkem ASO R 008</t>
  </si>
  <si>
    <t>21,0*0,05</t>
  </si>
  <si>
    <t>2114430885</t>
  </si>
  <si>
    <t>71713772</t>
  </si>
  <si>
    <t>-1424955494</t>
  </si>
  <si>
    <t>-479928887</t>
  </si>
  <si>
    <t>1,662*10 'Přepočtené koeficientem množství</t>
  </si>
  <si>
    <t>2136747296</t>
  </si>
  <si>
    <t>2092751652</t>
  </si>
  <si>
    <t>frézovaní podlahy</t>
  </si>
  <si>
    <t>1,617</t>
  </si>
  <si>
    <t>0,045</t>
  </si>
  <si>
    <t>-2126399544</t>
  </si>
  <si>
    <t>-63339420</t>
  </si>
  <si>
    <t>19,5*(0,015+0,015+0,015)</t>
  </si>
  <si>
    <t>1757427145</t>
  </si>
  <si>
    <t>19,5*(0,015+0,015+0,015)*0,1</t>
  </si>
  <si>
    <t>1139329644</t>
  </si>
  <si>
    <t>389218074</t>
  </si>
  <si>
    <t>21,0*1</t>
  </si>
  <si>
    <t>-719477506</t>
  </si>
  <si>
    <t>-843002604</t>
  </si>
  <si>
    <t>19,5*1,1 'Přepočtené koeficientem množství</t>
  </si>
  <si>
    <t>1316556956</t>
  </si>
  <si>
    <t>-1727293043</t>
  </si>
  <si>
    <t>-1151819908</t>
  </si>
  <si>
    <t>-702676341</t>
  </si>
  <si>
    <t>1816706876</t>
  </si>
  <si>
    <t>227433432</t>
  </si>
  <si>
    <t>21*0,6</t>
  </si>
  <si>
    <t>-1215689868</t>
  </si>
  <si>
    <t>-1882607751</t>
  </si>
  <si>
    <t>740906907</t>
  </si>
  <si>
    <t>1109522710</t>
  </si>
  <si>
    <t>21,0*2,5</t>
  </si>
  <si>
    <t>-1506482385</t>
  </si>
  <si>
    <t>1520464297</t>
  </si>
  <si>
    <t>2017-133-04 - m.č.137 - dílna</t>
  </si>
  <si>
    <t>2059314060</t>
  </si>
  <si>
    <t>137/dílna</t>
  </si>
  <si>
    <t>64,4</t>
  </si>
  <si>
    <t>-224084865</t>
  </si>
  <si>
    <t>1168122908</t>
  </si>
  <si>
    <t>64,4*20*1,65</t>
  </si>
  <si>
    <t>1797688763</t>
  </si>
  <si>
    <t>-1554671074</t>
  </si>
  <si>
    <t>64,4*0,6*10</t>
  </si>
  <si>
    <t>-1727425295</t>
  </si>
  <si>
    <t xml:space="preserve">spára u dveří </t>
  </si>
  <si>
    <t>sešití prasklin</t>
  </si>
  <si>
    <t>1606401621</t>
  </si>
  <si>
    <t>1058076382</t>
  </si>
  <si>
    <t>(6,5+6,5+9,56+9,56)</t>
  </si>
  <si>
    <t>-580264924</t>
  </si>
  <si>
    <t>-1883735840</t>
  </si>
  <si>
    <t>32,12*0,2</t>
  </si>
  <si>
    <t>6,424/0,6</t>
  </si>
  <si>
    <t>0,293</t>
  </si>
  <si>
    <t>266718368</t>
  </si>
  <si>
    <t>-1891000908</t>
  </si>
  <si>
    <t>273829578</t>
  </si>
  <si>
    <t>-1438948499</t>
  </si>
  <si>
    <t>-1127895921</t>
  </si>
  <si>
    <t>64,4*0,05</t>
  </si>
  <si>
    <t>50520071</t>
  </si>
  <si>
    <t>16408295</t>
  </si>
  <si>
    <t>spára u dveří a mezi zákrytem šachta a podlahou</t>
  </si>
  <si>
    <t>vysátí( vyluxování) trhlinyu dveří a mezi zákrytem šachty a podlahou</t>
  </si>
  <si>
    <t>(4+1,4)*(0,05+0,1+0,05)</t>
  </si>
  <si>
    <t>977312111</t>
  </si>
  <si>
    <t>Řezání stávajících betonových mazanin s vyztužením hloubky do 50 mm</t>
  </si>
  <si>
    <t>-1103653418</t>
  </si>
  <si>
    <t xml:space="preserve">prroříznutí bet. Mazniny hl./50/mm -  u dveří a mezi zákrytem šachty a podlahou</t>
  </si>
  <si>
    <t>4+1,4</t>
  </si>
  <si>
    <t>1310683020</t>
  </si>
  <si>
    <t>67042682</t>
  </si>
  <si>
    <t>2093683996</t>
  </si>
  <si>
    <t>4,959*10 'Přepočtené koeficientem množství</t>
  </si>
  <si>
    <t>1922311798</t>
  </si>
  <si>
    <t>1136023863</t>
  </si>
  <si>
    <t>4,959</t>
  </si>
  <si>
    <t>490779192</t>
  </si>
  <si>
    <t>965644240</t>
  </si>
  <si>
    <t>32,12*(0,015+0,015+0,015)</t>
  </si>
  <si>
    <t>1763651175</t>
  </si>
  <si>
    <t>32,12*(0,015+0,015+0,015)*0,1</t>
  </si>
  <si>
    <t>1634580898</t>
  </si>
  <si>
    <t>49643747</t>
  </si>
  <si>
    <t>64,4*1</t>
  </si>
  <si>
    <t>-2082111076</t>
  </si>
  <si>
    <t>-1398231621</t>
  </si>
  <si>
    <t>32,12*1,1 'Přepočtené koeficientem množství</t>
  </si>
  <si>
    <t>1225120228</t>
  </si>
  <si>
    <t>65833805</t>
  </si>
  <si>
    <t>1685234944</t>
  </si>
  <si>
    <t>-1606078041</t>
  </si>
  <si>
    <t>226179568</t>
  </si>
  <si>
    <t>1194123583</t>
  </si>
  <si>
    <t>64,4*0,6</t>
  </si>
  <si>
    <t>-645059936</t>
  </si>
  <si>
    <t>(4+1,4)*0,1</t>
  </si>
  <si>
    <t>1030373898</t>
  </si>
  <si>
    <t>(4+1,4)*0,6*0,1</t>
  </si>
  <si>
    <t>-1555776428</t>
  </si>
  <si>
    <t>-1410305081</t>
  </si>
  <si>
    <t>413918284</t>
  </si>
  <si>
    <t>1497410965</t>
  </si>
  <si>
    <t>(4+1,4)*0,1*0,6*10</t>
  </si>
  <si>
    <t>-1244437469</t>
  </si>
  <si>
    <t>-514234548</t>
  </si>
  <si>
    <t>64,4*2,5</t>
  </si>
  <si>
    <t>2117623114</t>
  </si>
  <si>
    <t>-319286386</t>
  </si>
  <si>
    <t>2017-133-05 - m.č.122 - dílna - obrobna</t>
  </si>
  <si>
    <t>1387111907</t>
  </si>
  <si>
    <t>122/dílna-obrobna</t>
  </si>
  <si>
    <t>32,1</t>
  </si>
  <si>
    <t>2105272700</t>
  </si>
  <si>
    <t>382212669</t>
  </si>
  <si>
    <t>32,1*20*1,65</t>
  </si>
  <si>
    <t>-2031013267</t>
  </si>
  <si>
    <t>-354169178</t>
  </si>
  <si>
    <t>32,1*0,6*10</t>
  </si>
  <si>
    <t>-692664583</t>
  </si>
  <si>
    <t>-780027388</t>
  </si>
  <si>
    <t>-1947314687</t>
  </si>
  <si>
    <t>(4,0+4,0+7,98+7,98)</t>
  </si>
  <si>
    <t>793284805</t>
  </si>
  <si>
    <t>1992984742</t>
  </si>
  <si>
    <t>23,96*0,2</t>
  </si>
  <si>
    <t>4,792/0,6</t>
  </si>
  <si>
    <t>0,013</t>
  </si>
  <si>
    <t>-1729169770</t>
  </si>
  <si>
    <t>-457968112</t>
  </si>
  <si>
    <t>1764498823</t>
  </si>
  <si>
    <t>-1479257852</t>
  </si>
  <si>
    <t>575462964</t>
  </si>
  <si>
    <t>32,1*0,05</t>
  </si>
  <si>
    <t>2058702463</t>
  </si>
  <si>
    <t>-651725356</t>
  </si>
  <si>
    <t>(2,8+10)*(0,05+0,1+0,05)</t>
  </si>
  <si>
    <t>-2045563233</t>
  </si>
  <si>
    <t>2,8+10</t>
  </si>
  <si>
    <t>-1723362734</t>
  </si>
  <si>
    <t>1874283608</t>
  </si>
  <si>
    <t>1465203164</t>
  </si>
  <si>
    <t>2,472*10 'Přepočtené koeficientem množství</t>
  </si>
  <si>
    <t>1875391257</t>
  </si>
  <si>
    <t>118279960</t>
  </si>
  <si>
    <t>2,472</t>
  </si>
  <si>
    <t>1102336400</t>
  </si>
  <si>
    <t>-1372630693</t>
  </si>
  <si>
    <t>23,96*(0,015+0,015+0,015)</t>
  </si>
  <si>
    <t>-1181009393</t>
  </si>
  <si>
    <t>23,96*(0,015+0,015+0,015)*0,1</t>
  </si>
  <si>
    <t>-182913534</t>
  </si>
  <si>
    <t>-1632732224</t>
  </si>
  <si>
    <t>32,1*1</t>
  </si>
  <si>
    <t>-385160125</t>
  </si>
  <si>
    <t>1955340661</t>
  </si>
  <si>
    <t>23,96*1,1 'Přepočtené koeficientem množství</t>
  </si>
  <si>
    <t>-2123321675</t>
  </si>
  <si>
    <t>1346798679</t>
  </si>
  <si>
    <t>-1204325767</t>
  </si>
  <si>
    <t>698582866</t>
  </si>
  <si>
    <t>893211222</t>
  </si>
  <si>
    <t>330092145</t>
  </si>
  <si>
    <t>32,1*0,6</t>
  </si>
  <si>
    <t>1281582784</t>
  </si>
  <si>
    <t>(2,8+10)*0,1</t>
  </si>
  <si>
    <t>1998331617</t>
  </si>
  <si>
    <t>(2,8+10)*0,6*0,1</t>
  </si>
  <si>
    <t>-303834576</t>
  </si>
  <si>
    <t>1758529100</t>
  </si>
  <si>
    <t>530707339</t>
  </si>
  <si>
    <t>-1302184159</t>
  </si>
  <si>
    <t>(2,8+10)*0,1*0,6*10</t>
  </si>
  <si>
    <t>445669493</t>
  </si>
  <si>
    <t>-722886286</t>
  </si>
  <si>
    <t>32,1*2,5</t>
  </si>
  <si>
    <t>-813274381</t>
  </si>
  <si>
    <t>-1719623686</t>
  </si>
  <si>
    <t>2017-133-06 - m.č.119 - dílna</t>
  </si>
  <si>
    <t xml:space="preserve">    94 - Lešení a stavební výtahy</t>
  </si>
  <si>
    <t>-320267983</t>
  </si>
  <si>
    <t>119/dílna</t>
  </si>
  <si>
    <t>-1169168860</t>
  </si>
  <si>
    <t>-909362436</t>
  </si>
  <si>
    <t>10*20*1,65</t>
  </si>
  <si>
    <t>-21636944</t>
  </si>
  <si>
    <t>-736857818</t>
  </si>
  <si>
    <t>10*0,6*10</t>
  </si>
  <si>
    <t>-1262936882</t>
  </si>
  <si>
    <t>spára trhlin a u prahu vrat</t>
  </si>
  <si>
    <t>3,4</t>
  </si>
  <si>
    <t>-54689277</t>
  </si>
  <si>
    <t>-1085927794</t>
  </si>
  <si>
    <t>(8,93+8,93+4,46+4,46)</t>
  </si>
  <si>
    <t>Lešení a stavební výtahy</t>
  </si>
  <si>
    <t>945421110</t>
  </si>
  <si>
    <t>Hydraulická zvedací plošina včetně obsluhy instalovaná na automobilovém podvozku, výšky zdvihu do 18 m</t>
  </si>
  <si>
    <t>713475007</t>
  </si>
  <si>
    <t>zvedací zařízení</t>
  </si>
  <si>
    <t>přemístění zvedacího zařízení- v rámci provádění oprav bude zvedací zařízení přemístěno dočasně mimo dílnu.</t>
  </si>
  <si>
    <t>demontáž a přesun cca.</t>
  </si>
  <si>
    <t>vrácení zpět na původní místo</t>
  </si>
  <si>
    <t>-1927223153</t>
  </si>
  <si>
    <t>-1241536245</t>
  </si>
  <si>
    <t>26,78*0,2</t>
  </si>
  <si>
    <t>5,356/0,6</t>
  </si>
  <si>
    <t>0,073</t>
  </si>
  <si>
    <t>-2110580174</t>
  </si>
  <si>
    <t>-711230271</t>
  </si>
  <si>
    <t>-1380544198</t>
  </si>
  <si>
    <t>41,6</t>
  </si>
  <si>
    <t>-1307787138</t>
  </si>
  <si>
    <t>-117514535</t>
  </si>
  <si>
    <t>10*0,05</t>
  </si>
  <si>
    <t>248819591</t>
  </si>
  <si>
    <t>1489830767</t>
  </si>
  <si>
    <t>(7+3,4)*(0,05+0,1+0,05)</t>
  </si>
  <si>
    <t>-196351892</t>
  </si>
  <si>
    <t xml:space="preserve">prroříznutí bet. Mazniny hl./50/mm -  u dveří a mezi novou a starou podlahou</t>
  </si>
  <si>
    <t>7+3,4</t>
  </si>
  <si>
    <t>-1361167644</t>
  </si>
  <si>
    <t>1355437862</t>
  </si>
  <si>
    <t>759694239</t>
  </si>
  <si>
    <t>0,77*10 'Přepočtené koeficientem množství</t>
  </si>
  <si>
    <t>-592164106</t>
  </si>
  <si>
    <t>-549170075</t>
  </si>
  <si>
    <t>0,77</t>
  </si>
  <si>
    <t>570835191</t>
  </si>
  <si>
    <t>-903496684</t>
  </si>
  <si>
    <t>26,78*(0,015+0,015+0,015)</t>
  </si>
  <si>
    <t>1925552269</t>
  </si>
  <si>
    <t>26,78*(0,015+0,015+0,015)*0,1</t>
  </si>
  <si>
    <t>-86092452</t>
  </si>
  <si>
    <t>307938619</t>
  </si>
  <si>
    <t>10*1</t>
  </si>
  <si>
    <t>1150702565</t>
  </si>
  <si>
    <t>-328963238</t>
  </si>
  <si>
    <t>26,78*1,1 'Přepočtené koeficientem množství</t>
  </si>
  <si>
    <t>-2037908265</t>
  </si>
  <si>
    <t>-279044069</t>
  </si>
  <si>
    <t>-2129964262</t>
  </si>
  <si>
    <t>1389754265</t>
  </si>
  <si>
    <t>-794757187</t>
  </si>
  <si>
    <t>-1448945075</t>
  </si>
  <si>
    <t>10*0,6</t>
  </si>
  <si>
    <t>2040928302</t>
  </si>
  <si>
    <t>(7+3,4)*0,1</t>
  </si>
  <si>
    <t>-1151835960</t>
  </si>
  <si>
    <t>(7+3,4)*0,6*0,1</t>
  </si>
  <si>
    <t>1556182931</t>
  </si>
  <si>
    <t>-86828903</t>
  </si>
  <si>
    <t>-1238861847</t>
  </si>
  <si>
    <t>1182067060</t>
  </si>
  <si>
    <t>(7+3,4)*0,1*0,6*10</t>
  </si>
  <si>
    <t>718737509</t>
  </si>
  <si>
    <t>325494167</t>
  </si>
  <si>
    <t>10*2,5</t>
  </si>
  <si>
    <t>-1892035342</t>
  </si>
  <si>
    <t>-1858011879</t>
  </si>
  <si>
    <t>2017-133-07 - m.č.118 - dílna</t>
  </si>
  <si>
    <t>908953310</t>
  </si>
  <si>
    <t>118/dílna</t>
  </si>
  <si>
    <t>134</t>
  </si>
  <si>
    <t>-173524066</t>
  </si>
  <si>
    <t>-44324010</t>
  </si>
  <si>
    <t>134*20*1,65</t>
  </si>
  <si>
    <t>-196348391</t>
  </si>
  <si>
    <t>1380385518</t>
  </si>
  <si>
    <t>41,6*0,6*10</t>
  </si>
  <si>
    <t>-930645915</t>
  </si>
  <si>
    <t xml:space="preserve">spára u dveří a  mezi objektem měření a zvedacím zařízením   </t>
  </si>
  <si>
    <t>6,6+37</t>
  </si>
  <si>
    <t>1577124344</t>
  </si>
  <si>
    <t>2010220232</t>
  </si>
  <si>
    <t>(14,71+14,71+8,93+8,93)</t>
  </si>
  <si>
    <t>-1959345986</t>
  </si>
  <si>
    <t>-183600553</t>
  </si>
  <si>
    <t>47,28*0,2</t>
  </si>
  <si>
    <t>9,456/0,6</t>
  </si>
  <si>
    <t>0,24</t>
  </si>
  <si>
    <t>732357533</t>
  </si>
  <si>
    <t>323340827</t>
  </si>
  <si>
    <t>601542221</t>
  </si>
  <si>
    <t>-49042411</t>
  </si>
  <si>
    <t>2094396864</t>
  </si>
  <si>
    <t>134*0,05</t>
  </si>
  <si>
    <t>-1241423659</t>
  </si>
  <si>
    <t>685808888</t>
  </si>
  <si>
    <t>vysátí( vyluxování) trhliny u dveří a mezi novou a starou podlahou</t>
  </si>
  <si>
    <t>(6,6+37)*(0,05+0,1+0,05)</t>
  </si>
  <si>
    <t>378300537</t>
  </si>
  <si>
    <t>487163694</t>
  </si>
  <si>
    <t>-488672840</t>
  </si>
  <si>
    <t>1138292113</t>
  </si>
  <si>
    <t>10,318*10 'Přepočtené koeficientem množství</t>
  </si>
  <si>
    <t>1894392166</t>
  </si>
  <si>
    <t>-1409843592</t>
  </si>
  <si>
    <t>10,318</t>
  </si>
  <si>
    <t>-1647199800</t>
  </si>
  <si>
    <t>-1360172105</t>
  </si>
  <si>
    <t>47,28*(0,015+0,015+0,015)</t>
  </si>
  <si>
    <t>-1239048693</t>
  </si>
  <si>
    <t>47,28*(0,015+0,015+0,015)*0,1</t>
  </si>
  <si>
    <t>534492489</t>
  </si>
  <si>
    <t>-2106321364</t>
  </si>
  <si>
    <t>134*1</t>
  </si>
  <si>
    <t>1491482606</t>
  </si>
  <si>
    <t>-193630520</t>
  </si>
  <si>
    <t>47,28*1,1 'Přepočtené koeficientem množství</t>
  </si>
  <si>
    <t>179425009</t>
  </si>
  <si>
    <t>-1310042372</t>
  </si>
  <si>
    <t>-1552973641</t>
  </si>
  <si>
    <t>292771435</t>
  </si>
  <si>
    <t>1084232078</t>
  </si>
  <si>
    <t>-1275170234</t>
  </si>
  <si>
    <t>134*0,6</t>
  </si>
  <si>
    <t>-1631056626</t>
  </si>
  <si>
    <t>(6,6+37)*0,1</t>
  </si>
  <si>
    <t>-1290977071</t>
  </si>
  <si>
    <t>(6,6+37)*0,6*0,1</t>
  </si>
  <si>
    <t>273187878</t>
  </si>
  <si>
    <t>-1058296025</t>
  </si>
  <si>
    <t>134*0,6*10</t>
  </si>
  <si>
    <t>787839263</t>
  </si>
  <si>
    <t>249049508</t>
  </si>
  <si>
    <t>(6,6+37)*0,1*0,6*10</t>
  </si>
  <si>
    <t>-1035895629</t>
  </si>
  <si>
    <t>-1472182645</t>
  </si>
  <si>
    <t>134*2,5</t>
  </si>
  <si>
    <t>876425092</t>
  </si>
  <si>
    <t>797102528</t>
  </si>
  <si>
    <t>2017-133-08 - m.č.133 - dílna</t>
  </si>
  <si>
    <t>-611174969</t>
  </si>
  <si>
    <t>133/dílna</t>
  </si>
  <si>
    <t>1374025793</t>
  </si>
  <si>
    <t>-1567946179</t>
  </si>
  <si>
    <t>8*20*1,65</t>
  </si>
  <si>
    <t>-1045465265</t>
  </si>
  <si>
    <t>812780224</t>
  </si>
  <si>
    <t>8*0,6*10</t>
  </si>
  <si>
    <t>1569428719</t>
  </si>
  <si>
    <t>dilatační spára po obvodě konstrukcí (šachta, zvedací zařízení) a u dveří</t>
  </si>
  <si>
    <t>6+6,6</t>
  </si>
  <si>
    <t>160898545</t>
  </si>
  <si>
    <t>-870693092</t>
  </si>
  <si>
    <t>(12,17+12,17+6,72+6,72)</t>
  </si>
  <si>
    <t>1365096734</t>
  </si>
  <si>
    <t>-269377913</t>
  </si>
  <si>
    <t>37,78*0,2</t>
  </si>
  <si>
    <t>7,556/0,6</t>
  </si>
  <si>
    <t>0,407</t>
  </si>
  <si>
    <t>106816138</t>
  </si>
  <si>
    <t>-1004717483</t>
  </si>
  <si>
    <t>-1175420781</t>
  </si>
  <si>
    <t>82,4</t>
  </si>
  <si>
    <t>-1321157921</t>
  </si>
  <si>
    <t>952902141</t>
  </si>
  <si>
    <t>Čištění budov při provádění oprav a udržovacích prací podlah drsných nebo chodníků drhnutím s chemickými prostředky</t>
  </si>
  <si>
    <t>-1298576824</t>
  </si>
  <si>
    <t>odmaštění</t>
  </si>
  <si>
    <t>-723896999</t>
  </si>
  <si>
    <t>8*0,05</t>
  </si>
  <si>
    <t>2046636340</t>
  </si>
  <si>
    <t>1569974270</t>
  </si>
  <si>
    <t xml:space="preserve">vysátí( vyluxování) trhliny- dilatační spára po obvodě konstrukcí (šachta, zvedací zařízení) </t>
  </si>
  <si>
    <t>6*(0,05+0,1+0,05)</t>
  </si>
  <si>
    <t>1282992234</t>
  </si>
  <si>
    <t>prroříznutí bet. Mazniny hl./50/mm - dilatační spára po obvodě konstrukcí (šachta, zvedací zařízení) a u dveří</t>
  </si>
  <si>
    <t>-1145055912</t>
  </si>
  <si>
    <t>-199328235</t>
  </si>
  <si>
    <t>2088304993</t>
  </si>
  <si>
    <t>0,616*10 'Přepočtené koeficientem množství</t>
  </si>
  <si>
    <t>-637421291</t>
  </si>
  <si>
    <t>1550336387</t>
  </si>
  <si>
    <t>0,616</t>
  </si>
  <si>
    <t>-1928643705</t>
  </si>
  <si>
    <t>-1824332471</t>
  </si>
  <si>
    <t>37,78*(0,015+0,015+0,015)</t>
  </si>
  <si>
    <t>-196671410</t>
  </si>
  <si>
    <t>27,78*(0,015+0,015+0,015)*0,1</t>
  </si>
  <si>
    <t>827785670</t>
  </si>
  <si>
    <t>-373775560</t>
  </si>
  <si>
    <t>8*1</t>
  </si>
  <si>
    <t>1836063350</t>
  </si>
  <si>
    <t>-856644636</t>
  </si>
  <si>
    <t>37,78*1,1 'Přepočtené koeficientem množství</t>
  </si>
  <si>
    <t>1429613167</t>
  </si>
  <si>
    <t>1287245856</t>
  </si>
  <si>
    <t>-2041261619</t>
  </si>
  <si>
    <t>-898319740</t>
  </si>
  <si>
    <t>1390891487</t>
  </si>
  <si>
    <t>53780408</t>
  </si>
  <si>
    <t>8*0,6</t>
  </si>
  <si>
    <t>366979877</t>
  </si>
  <si>
    <t>6*0,1</t>
  </si>
  <si>
    <t>-1503102298</t>
  </si>
  <si>
    <t xml:space="preserve">spára u dveří a mezi zákrytem šachta a podlahou </t>
  </si>
  <si>
    <t>6*0,6*0,1</t>
  </si>
  <si>
    <t>2000943268</t>
  </si>
  <si>
    <t>1515416983</t>
  </si>
  <si>
    <t>2088624277</t>
  </si>
  <si>
    <t xml:space="preserve">spára u dveří a mezi zákrytem šachta a podlahou a </t>
  </si>
  <si>
    <t>-1774168306</t>
  </si>
  <si>
    <t>6*0,1*0,6*10</t>
  </si>
  <si>
    <t>-1344182300</t>
  </si>
  <si>
    <t>251057730</t>
  </si>
  <si>
    <t>8*2,5</t>
  </si>
  <si>
    <t>1284988851</t>
  </si>
  <si>
    <t>2011905767</t>
  </si>
  <si>
    <t>2017-133-09 - m.č.134 - dílna</t>
  </si>
  <si>
    <t xml:space="preserve">    763 - Konstrukce suché výstavby- provizorní stěna</t>
  </si>
  <si>
    <t>-45440179</t>
  </si>
  <si>
    <t>134/dílna</t>
  </si>
  <si>
    <t>489</t>
  </si>
  <si>
    <t>1902430681</t>
  </si>
  <si>
    <t>(0,5+0,15+0,5+0,15+0,5)*(0,5+0,15+0,5+0,15+0,5)*0,45*2</t>
  </si>
  <si>
    <t>-270105623</t>
  </si>
  <si>
    <t>-1304985747</t>
  </si>
  <si>
    <t>-1530942284</t>
  </si>
  <si>
    <t>1717407572</t>
  </si>
  <si>
    <t>494436326</t>
  </si>
  <si>
    <t>2,916*10 'Přepočtené koeficientem množství</t>
  </si>
  <si>
    <t>2112377453</t>
  </si>
  <si>
    <t>1681879459</t>
  </si>
  <si>
    <t>-1956197655</t>
  </si>
  <si>
    <t>(0,5+0,15+0,5+0,15+0,5)*(0,5+0,15+0,5+0,15+0,5)*0,45*2*1,6</t>
  </si>
  <si>
    <t>-1585648460</t>
  </si>
  <si>
    <t>134/sklad olejů</t>
  </si>
  <si>
    <t>(0,5+0,15+0,5+0,15+0,5)*(0,5+0,15+0,5+0,15+0,5)*0,6*2</t>
  </si>
  <si>
    <t>(0,8*0,8*0,5)*-1*2</t>
  </si>
  <si>
    <t>-103332580</t>
  </si>
  <si>
    <t>(0,5+0,15+0,5+0,15+0,5)*(0,5+0,15+0,5+0,15+0,5)*0,6*2,1*2-(0,8*0,8*0,5*2)*2,1</t>
  </si>
  <si>
    <t>-141210769</t>
  </si>
  <si>
    <t>(0,5+0,15+0,5+0,15+0,5)*(0,5+0,15+0,5+0,15+0,5)*2</t>
  </si>
  <si>
    <t>1232266706</t>
  </si>
  <si>
    <t>(0,5+0,15+0,5+0,15+0,5)*(0,5+0,15+0,5+0,15+0,5)*0,1*2</t>
  </si>
  <si>
    <t>1731444483</t>
  </si>
  <si>
    <t>0,8*0,8*0,1*2</t>
  </si>
  <si>
    <t>-529619455</t>
  </si>
  <si>
    <t>0,8*4*0,15*2</t>
  </si>
  <si>
    <t>-1432619794</t>
  </si>
  <si>
    <t>-967469804</t>
  </si>
  <si>
    <t>0,8*0,8*3,41*1,15*0,001*2</t>
  </si>
  <si>
    <t>1825489172</t>
  </si>
  <si>
    <t>(0,8+0,8+0,5+0,5)*0,5*2</t>
  </si>
  <si>
    <t>1473312530</t>
  </si>
  <si>
    <t>0,8*0,8*2</t>
  </si>
  <si>
    <t>(0,8+0,8+0,8+0,8)*(0,1+0,5)*2</t>
  </si>
  <si>
    <t>(0,8+0,8+0,8+0,8)*0,5*2</t>
  </si>
  <si>
    <t>1530204041</t>
  </si>
  <si>
    <t>0,8*0,8*2*20*1,65</t>
  </si>
  <si>
    <t>(0,8+0,8+0,8+0,8)*(0,1+0,5)*2*20*1,65</t>
  </si>
  <si>
    <t>(0,8+0,8+0,8+0,8)*0,5*2*20*1,65</t>
  </si>
  <si>
    <t>-1499165918</t>
  </si>
  <si>
    <t>-837288018</t>
  </si>
  <si>
    <t>489*0,6*10</t>
  </si>
  <si>
    <t>621612366</t>
  </si>
  <si>
    <t>-841272463</t>
  </si>
  <si>
    <t>(28,04+28,04+19,55+19,55)</t>
  </si>
  <si>
    <t>-147916480</t>
  </si>
  <si>
    <t>-1598044323</t>
  </si>
  <si>
    <t>1968091128</t>
  </si>
  <si>
    <t>-1726658117</t>
  </si>
  <si>
    <t>95,18*0,2</t>
  </si>
  <si>
    <t>19,036/0,6</t>
  </si>
  <si>
    <t>0,273</t>
  </si>
  <si>
    <t>-1962929458</t>
  </si>
  <si>
    <t>2027911413</t>
  </si>
  <si>
    <t>542340919</t>
  </si>
  <si>
    <t>1433645105</t>
  </si>
  <si>
    <t>540609767</t>
  </si>
  <si>
    <t>489*0,05</t>
  </si>
  <si>
    <t>-593876596</t>
  </si>
  <si>
    <t>-951687267</t>
  </si>
  <si>
    <t>-1357701080</t>
  </si>
  <si>
    <t>83,8*(0,05+0,1+0,05)</t>
  </si>
  <si>
    <t>175870503</t>
  </si>
  <si>
    <t>dilatační spára mezi ve styku s technologií</t>
  </si>
  <si>
    <t>83,8</t>
  </si>
  <si>
    <t>-1309378589</t>
  </si>
  <si>
    <t>-1666883627</t>
  </si>
  <si>
    <t>(0,5+0,15+0,5+0,15+0,5)*(0,5+0,15+0,5+0,15+0,5)*0,15*2</t>
  </si>
  <si>
    <t>1654037493</t>
  </si>
  <si>
    <t>2141114225</t>
  </si>
  <si>
    <t>1744013524</t>
  </si>
  <si>
    <t>40,439*10 'Přepočtené koeficientem množství</t>
  </si>
  <si>
    <t>-198044922</t>
  </si>
  <si>
    <t>-34561957</t>
  </si>
  <si>
    <t>50,367</t>
  </si>
  <si>
    <t>1,426</t>
  </si>
  <si>
    <t>2103152716</t>
  </si>
  <si>
    <t>1,361</t>
  </si>
  <si>
    <t>1389408692</t>
  </si>
  <si>
    <t>1611676937</t>
  </si>
  <si>
    <t>95,185*(0,015+0,015+0,015)</t>
  </si>
  <si>
    <t>1571093951</t>
  </si>
  <si>
    <t>95,18*(0,015+0,015+0,015)*0,1</t>
  </si>
  <si>
    <t>-406842512</t>
  </si>
  <si>
    <t>261108381</t>
  </si>
  <si>
    <t>489*1</t>
  </si>
  <si>
    <t>0,8*0,8*2*1</t>
  </si>
  <si>
    <t>1066182124</t>
  </si>
  <si>
    <t>-1237447381</t>
  </si>
  <si>
    <t>95,18*1,1 'Přepočtené koeficientem množství</t>
  </si>
  <si>
    <t>1599225135</t>
  </si>
  <si>
    <t>-890415012</t>
  </si>
  <si>
    <t>763</t>
  </si>
  <si>
    <t>Konstrukce suché výstavby- provizorní stěna</t>
  </si>
  <si>
    <t>763111311.1R</t>
  </si>
  <si>
    <t>Příčka ze sádrokartonových desek s nosnou konstrukcí z jednoduchých ocelových profilů UW, CW jednoduše opláštěná deskou standardní A tl. 12,5 mm, příčka tl. 75 mm, profil 50 , EI 30, Rw 41 dB- opláštění pouze z jedné strany</t>
  </si>
  <si>
    <t>-688531266</t>
  </si>
  <si>
    <t>provizorní stěna</t>
  </si>
  <si>
    <t>SDK příčka/75/mm</t>
  </si>
  <si>
    <t>19,55*6</t>
  </si>
  <si>
    <t>998763301</t>
  </si>
  <si>
    <t>Přesun hmot pro konstrukce montované z desek sádrokartonových, sádrovláknitých, cementovláknitých nebo cementových stanovený z hmotnosti přesunovaného materiálu vodorovná dopravní vzdálenost do 50 m v objektech výšky do 6 m</t>
  </si>
  <si>
    <t>1815810692</t>
  </si>
  <si>
    <t>998763381</t>
  </si>
  <si>
    <t>Přesun hmot pro konstrukce montované z desek sádrokartonových, sádrovláknitých, cementovláknitých nebo cementových Příplatek k cenám za přesun prováděný bez použití mechanizace pro jakoukoliv výšku objektu</t>
  </si>
  <si>
    <t>699075666</t>
  </si>
  <si>
    <t>1372888532</t>
  </si>
  <si>
    <t>-1016376869</t>
  </si>
  <si>
    <t>1114372989</t>
  </si>
  <si>
    <t>spotřeba 1,0 kg/m2</t>
  </si>
  <si>
    <t>530100052</t>
  </si>
  <si>
    <t>489*0,6</t>
  </si>
  <si>
    <t>0,8*0,8*2*0,6</t>
  </si>
  <si>
    <t>(0,8+0,8+0,8+0,8)*(0,1+0,5)*2*0,6</t>
  </si>
  <si>
    <t>(0,8+0,8+0,8+0,8)*0,5*2*0,6</t>
  </si>
  <si>
    <t>-459965022</t>
  </si>
  <si>
    <t>83,8*0,1</t>
  </si>
  <si>
    <t>-2053118402</t>
  </si>
  <si>
    <t>83,8*0,6*0,1</t>
  </si>
  <si>
    <t>1699846486</t>
  </si>
  <si>
    <t xml:space="preserve"> křemičitý písek (zrnitost: 0,1–0,6mm). </t>
  </si>
  <si>
    <t>-1506866385</t>
  </si>
  <si>
    <t>0,8*0,8*2*0,6*10</t>
  </si>
  <si>
    <t>-853257281</t>
  </si>
  <si>
    <t>1568367939</t>
  </si>
  <si>
    <t>83,8*0,1*0,6*10</t>
  </si>
  <si>
    <t>1820551551</t>
  </si>
  <si>
    <t xml:space="preserve">druhá vrstva stěrkové malty ASODUR  3311</t>
  </si>
  <si>
    <t>923235618</t>
  </si>
  <si>
    <t>489*2,5</t>
  </si>
  <si>
    <t>509826010</t>
  </si>
  <si>
    <t>-1707614908</t>
  </si>
  <si>
    <t>2017-133-10 - m.č.112 - dílna</t>
  </si>
  <si>
    <t>1641679342</t>
  </si>
  <si>
    <t>112/dílna</t>
  </si>
  <si>
    <t>31,8</t>
  </si>
  <si>
    <t>632451.R</t>
  </si>
  <si>
    <t>Hydrofobní suchá malta s urychleným vyzráním např. ref.výr. ASO EZ2 Plus..........Tloušťka potěru 2 cm = cca 40 kg/m²</t>
  </si>
  <si>
    <t>-621809005</t>
  </si>
  <si>
    <t>provedení tuhnoucího potěru ASO EZ2 Plus- Hotová suchá malta k výrobě potěru s urychleným vyzráním a vysokou pevností</t>
  </si>
  <si>
    <t>Tloušťka potěru 2 cm = cca 40 kg/m²</t>
  </si>
  <si>
    <t>5899.R</t>
  </si>
  <si>
    <t>Hydrofobní suchá malta s urychleným vyzráním např.ref.výr. ASO-EZ2-Plus....tl. potěru 2 cm = cca 40 kg/m²</t>
  </si>
  <si>
    <t>-1070977195</t>
  </si>
  <si>
    <t>31,8*40</t>
  </si>
  <si>
    <t>-1208164037</t>
  </si>
  <si>
    <t>-1683194380</t>
  </si>
  <si>
    <t>31,8*20*1,65</t>
  </si>
  <si>
    <t>1551889074</t>
  </si>
  <si>
    <t>-2084919061</t>
  </si>
  <si>
    <t>31,8*0,6*10</t>
  </si>
  <si>
    <t>-267163543</t>
  </si>
  <si>
    <t xml:space="preserve">spára ve styku s vpustí </t>
  </si>
  <si>
    <t>2,1</t>
  </si>
  <si>
    <t>1147660680</t>
  </si>
  <si>
    <t>1045663530</t>
  </si>
  <si>
    <t>(6,44+6,44+4,27+4,27)</t>
  </si>
  <si>
    <t>-780231729</t>
  </si>
  <si>
    <t>1434611121</t>
  </si>
  <si>
    <t>21,42*0,2</t>
  </si>
  <si>
    <t>4,284/0,6</t>
  </si>
  <si>
    <t>0,86</t>
  </si>
  <si>
    <t>89062667</t>
  </si>
  <si>
    <t>-1705887170</t>
  </si>
  <si>
    <t>-462285013</t>
  </si>
  <si>
    <t>31,8*0,05</t>
  </si>
  <si>
    <t>1152890654</t>
  </si>
  <si>
    <t>1531514439</t>
  </si>
  <si>
    <t>vysátí( vyluxování) trhliny - u vpusti</t>
  </si>
  <si>
    <t>2,1*(0,05+0,1+0,05)</t>
  </si>
  <si>
    <t>1518187998</t>
  </si>
  <si>
    <t>prroříznutí bet. Mazaniny hl./50/mm -- u vpusti</t>
  </si>
  <si>
    <t>-1853306306</t>
  </si>
  <si>
    <t>979333954</t>
  </si>
  <si>
    <t>2123783117</t>
  </si>
  <si>
    <t>2,449*10 'Přepočtené koeficientem množství</t>
  </si>
  <si>
    <t>-1902133333</t>
  </si>
  <si>
    <t>1560680796</t>
  </si>
  <si>
    <t>2,449</t>
  </si>
  <si>
    <t>-80021314</t>
  </si>
  <si>
    <t>910745729</t>
  </si>
  <si>
    <t>2,1*(0,015+0,015+0,015)</t>
  </si>
  <si>
    <t>1110259830</t>
  </si>
  <si>
    <t>21,42*(0,015+0,015+0,015)*0,1</t>
  </si>
  <si>
    <t>1808232489</t>
  </si>
  <si>
    <t>-488650789</t>
  </si>
  <si>
    <t>31,8*1</t>
  </si>
  <si>
    <t>-284645661</t>
  </si>
  <si>
    <t>1588981026</t>
  </si>
  <si>
    <t>21,42*1,1 'Přepočtené koeficientem množství</t>
  </si>
  <si>
    <t>417531511</t>
  </si>
  <si>
    <t>-943816100</t>
  </si>
  <si>
    <t>-1948209479</t>
  </si>
  <si>
    <t>677101056</t>
  </si>
  <si>
    <t>-162618971</t>
  </si>
  <si>
    <t>1171530636</t>
  </si>
  <si>
    <t>31,8*0,6</t>
  </si>
  <si>
    <t>-1702882714</t>
  </si>
  <si>
    <t>2,1*0,1</t>
  </si>
  <si>
    <t>-1478656201</t>
  </si>
  <si>
    <t>2,1*0,1*0,6</t>
  </si>
  <si>
    <t>-1322908754</t>
  </si>
  <si>
    <t>31,8*0,1</t>
  </si>
  <si>
    <t>1197358666</t>
  </si>
  <si>
    <t>31,8*0,6*10*0,1</t>
  </si>
  <si>
    <t>-1349705269</t>
  </si>
  <si>
    <t>-1135726008</t>
  </si>
  <si>
    <t>2,1*0,1*0,6*10</t>
  </si>
  <si>
    <t>-637838457</t>
  </si>
  <si>
    <t>-600767417</t>
  </si>
  <si>
    <t>31,8*2,5</t>
  </si>
  <si>
    <t>1785324891</t>
  </si>
  <si>
    <t>-1760536821</t>
  </si>
  <si>
    <t>2017-133-11 -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</si>
  <si>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</si>
  <si>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</si>
  <si>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</si>
  <si>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</si>
  <si>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</si>
  <si>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</si>
  <si>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 Ostatní náklady</t>
  </si>
  <si>
    <t>Vedlejší rozpočtové náklady</t>
  </si>
  <si>
    <t>VRN1</t>
  </si>
  <si>
    <t>Průzkumné, geodetické a projektové práce</t>
  </si>
  <si>
    <t>011503000</t>
  </si>
  <si>
    <t>Průzkumné, geodetické a projektové práce průzkumné práce stavební průzkum bez rozlišení</t>
  </si>
  <si>
    <t>Kč</t>
  </si>
  <si>
    <t>1024</t>
  </si>
  <si>
    <t>-616474373</t>
  </si>
  <si>
    <t>VRN3</t>
  </si>
  <si>
    <t>Zařízení staveniště</t>
  </si>
  <si>
    <t>032002000</t>
  </si>
  <si>
    <t>Hlavní tituly průvodních činností a nákladů zařízení staveniště vybavení staveniště</t>
  </si>
  <si>
    <t>%</t>
  </si>
  <si>
    <t>-963800688</t>
  </si>
  <si>
    <t>034503000</t>
  </si>
  <si>
    <t>Zařízení staveniště zabezpečení staveniště informační tabule</t>
  </si>
  <si>
    <t>-490683283</t>
  </si>
  <si>
    <t>VRN4</t>
  </si>
  <si>
    <t>Inženýrská činnost</t>
  </si>
  <si>
    <t>041103000</t>
  </si>
  <si>
    <t>Inženýrská činnost dozory autorský dozor projektanta</t>
  </si>
  <si>
    <t>150561717</t>
  </si>
  <si>
    <t>VRN6</t>
  </si>
  <si>
    <t>Územní vlivy</t>
  </si>
  <si>
    <t>065002000</t>
  </si>
  <si>
    <t>Hlavní tituly průvodních činností a nákladů územní vlivy mimostaveništní doprava materiálů a výrobků</t>
  </si>
  <si>
    <t>-855946040</t>
  </si>
  <si>
    <t>VRN7</t>
  </si>
  <si>
    <t>Provozní vlivy</t>
  </si>
  <si>
    <t>073002000</t>
  </si>
  <si>
    <t>Hlavní tituly průvodních činností a nákladů provozní vlivy ztížený pohyb vozidel v centrech měst</t>
  </si>
  <si>
    <t>-461047117</t>
  </si>
  <si>
    <t>VRN9</t>
  </si>
  <si>
    <t xml:space="preserve"> Ostatní náklady</t>
  </si>
  <si>
    <t>091002000</t>
  </si>
  <si>
    <t>Hlavní tituly průvodních činností a nákladů ostatní náklady související s objektem</t>
  </si>
  <si>
    <t>1074170622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</si>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</sst>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none">
        <fgColor indexed="64"/>
        <bgColor indexed="65"/>
      </patternFill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left"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2" fillId="6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2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4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4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2" borderId="1" xfId="0" applyFont="1" applyFill="1" applyBorder="1" applyAlignment="1">
      <alignment horizontal="left" vertical="center"/>
      <protection locked="0"/>
    </xf>
    <xf numFmtId="0" fontId="41" fillId="2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21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25</v>
      </c>
      <c r="AL8" s="29"/>
      <c r="AM8" s="29"/>
      <c r="AN8" s="41" t="s">
        <v>26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28</v>
      </c>
      <c r="AL10" s="29"/>
      <c r="AM10" s="29"/>
      <c r="AN10" s="35" t="s">
        <v>21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30</v>
      </c>
      <c r="AL11" s="29"/>
      <c r="AM11" s="29"/>
      <c r="AN11" s="35" t="s">
        <v>21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28</v>
      </c>
      <c r="AL13" s="29"/>
      <c r="AM13" s="29"/>
      <c r="AN13" s="42" t="s">
        <v>32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32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30</v>
      </c>
      <c r="AL14" s="29"/>
      <c r="AM14" s="29"/>
      <c r="AN14" s="42" t="s">
        <v>32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28</v>
      </c>
      <c r="AL16" s="29"/>
      <c r="AM16" s="29"/>
      <c r="AN16" s="35" t="s">
        <v>21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30</v>
      </c>
      <c r="AL17" s="29"/>
      <c r="AM17" s="29"/>
      <c r="AN17" s="35" t="s">
        <v>21</v>
      </c>
      <c r="AO17" s="29"/>
      <c r="AP17" s="29"/>
      <c r="AQ17" s="31"/>
      <c r="BE17" s="39"/>
      <c r="BS17" s="24" t="s">
        <v>35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57" customHeight="1">
      <c r="B20" s="28"/>
      <c r="C20" s="29"/>
      <c r="D20" s="29"/>
      <c r="E20" s="44" t="s">
        <v>37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38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39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40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41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42</v>
      </c>
      <c r="E26" s="54"/>
      <c r="F26" s="55" t="s">
        <v>43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44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45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46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47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48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49</v>
      </c>
      <c r="U32" s="61"/>
      <c r="V32" s="61"/>
      <c r="W32" s="61"/>
      <c r="X32" s="63" t="s">
        <v>50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51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2017-133-2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Oprava podlah v dílnách areálu TSS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23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>ul.Soudní 988, Praha 4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25</v>
      </c>
      <c r="AJ44" s="74"/>
      <c r="AK44" s="74"/>
      <c r="AL44" s="74"/>
      <c r="AM44" s="85" t="str">
        <f>IF(AN8= "","",AN8)</f>
        <v>26. 7. 2017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27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>Vězeňská služba ČR Soudní 1672/1a, Praha 4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33</v>
      </c>
      <c r="AJ46" s="74"/>
      <c r="AK46" s="74"/>
      <c r="AL46" s="74"/>
      <c r="AM46" s="77" t="str">
        <f>IF(E17="","",E17)</f>
        <v>Arch.Ing. Lubomír Hromádko, Lamačova 858,Praha 5</v>
      </c>
      <c r="AN46" s="77"/>
      <c r="AO46" s="77"/>
      <c r="AP46" s="77"/>
      <c r="AQ46" s="74"/>
      <c r="AR46" s="72"/>
      <c r="AS46" s="86" t="s">
        <v>52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31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53</v>
      </c>
      <c r="D49" s="97"/>
      <c r="E49" s="97"/>
      <c r="F49" s="97"/>
      <c r="G49" s="97"/>
      <c r="H49" s="98"/>
      <c r="I49" s="99" t="s">
        <v>54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55</v>
      </c>
      <c r="AH49" s="97"/>
      <c r="AI49" s="97"/>
      <c r="AJ49" s="97"/>
      <c r="AK49" s="97"/>
      <c r="AL49" s="97"/>
      <c r="AM49" s="97"/>
      <c r="AN49" s="99" t="s">
        <v>56</v>
      </c>
      <c r="AO49" s="97"/>
      <c r="AP49" s="97"/>
      <c r="AQ49" s="101" t="s">
        <v>57</v>
      </c>
      <c r="AR49" s="72"/>
      <c r="AS49" s="102" t="s">
        <v>58</v>
      </c>
      <c r="AT49" s="103" t="s">
        <v>59</v>
      </c>
      <c r="AU49" s="103" t="s">
        <v>60</v>
      </c>
      <c r="AV49" s="103" t="s">
        <v>61</v>
      </c>
      <c r="AW49" s="103" t="s">
        <v>62</v>
      </c>
      <c r="AX49" s="103" t="s">
        <v>63</v>
      </c>
      <c r="AY49" s="103" t="s">
        <v>64</v>
      </c>
      <c r="AZ49" s="103" t="s">
        <v>65</v>
      </c>
      <c r="BA49" s="103" t="s">
        <v>66</v>
      </c>
      <c r="BB49" s="103" t="s">
        <v>67</v>
      </c>
      <c r="BC49" s="103" t="s">
        <v>68</v>
      </c>
      <c r="BD49" s="104" t="s">
        <v>69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70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ROUND(SUM(AG52:AG61),2)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21</v>
      </c>
      <c r="AR51" s="83"/>
      <c r="AS51" s="113">
        <f>ROUND(SUM(AS52:AS61),2)</f>
        <v>0</v>
      </c>
      <c r="AT51" s="114">
        <f>ROUND(SUM(AV51:AW51),2)</f>
        <v>0</v>
      </c>
      <c r="AU51" s="115">
        <f>ROUND(SUM(AU52:AU61),5)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ROUND(SUM(AZ52:AZ61),2)</f>
        <v>0</v>
      </c>
      <c r="BA51" s="114">
        <f>ROUND(SUM(BA52:BA61),2)</f>
        <v>0</v>
      </c>
      <c r="BB51" s="114">
        <f>ROUND(SUM(BB52:BB61),2)</f>
        <v>0</v>
      </c>
      <c r="BC51" s="114">
        <f>ROUND(SUM(BC52:BC61),2)</f>
        <v>0</v>
      </c>
      <c r="BD51" s="116">
        <f>ROUND(SUM(BD52:BD61),2)</f>
        <v>0</v>
      </c>
      <c r="BS51" s="117" t="s">
        <v>71</v>
      </c>
      <c r="BT51" s="117" t="s">
        <v>72</v>
      </c>
      <c r="BU51" s="118" t="s">
        <v>73</v>
      </c>
      <c r="BV51" s="117" t="s">
        <v>74</v>
      </c>
      <c r="BW51" s="117" t="s">
        <v>7</v>
      </c>
      <c r="BX51" s="117" t="s">
        <v>75</v>
      </c>
      <c r="CL51" s="117" t="s">
        <v>21</v>
      </c>
    </row>
    <row r="52" s="5" customFormat="1" ht="31.5" customHeight="1">
      <c r="A52" s="119" t="s">
        <v>76</v>
      </c>
      <c r="B52" s="120"/>
      <c r="C52" s="121"/>
      <c r="D52" s="122" t="s">
        <v>77</v>
      </c>
      <c r="E52" s="122"/>
      <c r="F52" s="122"/>
      <c r="G52" s="122"/>
      <c r="H52" s="122"/>
      <c r="I52" s="123"/>
      <c r="J52" s="122" t="s">
        <v>78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4">
        <f>'2017-133-01 - m.č.144- sk...'!J27</f>
        <v>0</v>
      </c>
      <c r="AH52" s="123"/>
      <c r="AI52" s="123"/>
      <c r="AJ52" s="123"/>
      <c r="AK52" s="123"/>
      <c r="AL52" s="123"/>
      <c r="AM52" s="123"/>
      <c r="AN52" s="124">
        <f>SUM(AG52,AT52)</f>
        <v>0</v>
      </c>
      <c r="AO52" s="123"/>
      <c r="AP52" s="123"/>
      <c r="AQ52" s="125" t="s">
        <v>79</v>
      </c>
      <c r="AR52" s="126"/>
      <c r="AS52" s="127">
        <v>0</v>
      </c>
      <c r="AT52" s="128">
        <f>ROUND(SUM(AV52:AW52),2)</f>
        <v>0</v>
      </c>
      <c r="AU52" s="129">
        <f>'2017-133-01 - m.č.144- sk...'!P101</f>
        <v>0</v>
      </c>
      <c r="AV52" s="128">
        <f>'2017-133-01 - m.č.144- sk...'!J30</f>
        <v>0</v>
      </c>
      <c r="AW52" s="128">
        <f>'2017-133-01 - m.č.144- sk...'!J31</f>
        <v>0</v>
      </c>
      <c r="AX52" s="128">
        <f>'2017-133-01 - m.č.144- sk...'!J32</f>
        <v>0</v>
      </c>
      <c r="AY52" s="128">
        <f>'2017-133-01 - m.č.144- sk...'!J33</f>
        <v>0</v>
      </c>
      <c r="AZ52" s="128">
        <f>'2017-133-01 - m.č.144- sk...'!F30</f>
        <v>0</v>
      </c>
      <c r="BA52" s="128">
        <f>'2017-133-01 - m.č.144- sk...'!F31</f>
        <v>0</v>
      </c>
      <c r="BB52" s="128">
        <f>'2017-133-01 - m.č.144- sk...'!F32</f>
        <v>0</v>
      </c>
      <c r="BC52" s="128">
        <f>'2017-133-01 - m.č.144- sk...'!F33</f>
        <v>0</v>
      </c>
      <c r="BD52" s="130">
        <f>'2017-133-01 - m.č.144- sk...'!F34</f>
        <v>0</v>
      </c>
      <c r="BT52" s="131" t="s">
        <v>80</v>
      </c>
      <c r="BV52" s="131" t="s">
        <v>74</v>
      </c>
      <c r="BW52" s="131" t="s">
        <v>81</v>
      </c>
      <c r="BX52" s="131" t="s">
        <v>7</v>
      </c>
      <c r="CL52" s="131" t="s">
        <v>21</v>
      </c>
      <c r="CM52" s="131" t="s">
        <v>82</v>
      </c>
    </row>
    <row r="53" s="5" customFormat="1" ht="31.5" customHeight="1">
      <c r="A53" s="119" t="s">
        <v>76</v>
      </c>
      <c r="B53" s="120"/>
      <c r="C53" s="121"/>
      <c r="D53" s="122" t="s">
        <v>83</v>
      </c>
      <c r="E53" s="122"/>
      <c r="F53" s="122"/>
      <c r="G53" s="122"/>
      <c r="H53" s="122"/>
      <c r="I53" s="123"/>
      <c r="J53" s="122" t="s">
        <v>84</v>
      </c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4">
        <f>'2017-133-03 - m.č.139 - d...'!J27</f>
        <v>0</v>
      </c>
      <c r="AH53" s="123"/>
      <c r="AI53" s="123"/>
      <c r="AJ53" s="123"/>
      <c r="AK53" s="123"/>
      <c r="AL53" s="123"/>
      <c r="AM53" s="123"/>
      <c r="AN53" s="124">
        <f>SUM(AG53,AT53)</f>
        <v>0</v>
      </c>
      <c r="AO53" s="123"/>
      <c r="AP53" s="123"/>
      <c r="AQ53" s="125" t="s">
        <v>79</v>
      </c>
      <c r="AR53" s="126"/>
      <c r="AS53" s="127">
        <v>0</v>
      </c>
      <c r="AT53" s="128">
        <f>ROUND(SUM(AV53:AW53),2)</f>
        <v>0</v>
      </c>
      <c r="AU53" s="129">
        <f>'2017-133-03 - m.č.139 - d...'!P86</f>
        <v>0</v>
      </c>
      <c r="AV53" s="128">
        <f>'2017-133-03 - m.č.139 - d...'!J30</f>
        <v>0</v>
      </c>
      <c r="AW53" s="128">
        <f>'2017-133-03 - m.č.139 - d...'!J31</f>
        <v>0</v>
      </c>
      <c r="AX53" s="128">
        <f>'2017-133-03 - m.č.139 - d...'!J32</f>
        <v>0</v>
      </c>
      <c r="AY53" s="128">
        <f>'2017-133-03 - m.č.139 - d...'!J33</f>
        <v>0</v>
      </c>
      <c r="AZ53" s="128">
        <f>'2017-133-03 - m.č.139 - d...'!F30</f>
        <v>0</v>
      </c>
      <c r="BA53" s="128">
        <f>'2017-133-03 - m.č.139 - d...'!F31</f>
        <v>0</v>
      </c>
      <c r="BB53" s="128">
        <f>'2017-133-03 - m.č.139 - d...'!F32</f>
        <v>0</v>
      </c>
      <c r="BC53" s="128">
        <f>'2017-133-03 - m.č.139 - d...'!F33</f>
        <v>0</v>
      </c>
      <c r="BD53" s="130">
        <f>'2017-133-03 - m.č.139 - d...'!F34</f>
        <v>0</v>
      </c>
      <c r="BT53" s="131" t="s">
        <v>80</v>
      </c>
      <c r="BV53" s="131" t="s">
        <v>74</v>
      </c>
      <c r="BW53" s="131" t="s">
        <v>85</v>
      </c>
      <c r="BX53" s="131" t="s">
        <v>7</v>
      </c>
      <c r="CL53" s="131" t="s">
        <v>21</v>
      </c>
      <c r="CM53" s="131" t="s">
        <v>82</v>
      </c>
    </row>
    <row r="54" s="5" customFormat="1" ht="31.5" customHeight="1">
      <c r="A54" s="119" t="s">
        <v>76</v>
      </c>
      <c r="B54" s="120"/>
      <c r="C54" s="121"/>
      <c r="D54" s="122" t="s">
        <v>86</v>
      </c>
      <c r="E54" s="122"/>
      <c r="F54" s="122"/>
      <c r="G54" s="122"/>
      <c r="H54" s="122"/>
      <c r="I54" s="123"/>
      <c r="J54" s="122" t="s">
        <v>87</v>
      </c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122"/>
      <c r="AG54" s="124">
        <f>'2017-133-04 - m.č.137 - d...'!J27</f>
        <v>0</v>
      </c>
      <c r="AH54" s="123"/>
      <c r="AI54" s="123"/>
      <c r="AJ54" s="123"/>
      <c r="AK54" s="123"/>
      <c r="AL54" s="123"/>
      <c r="AM54" s="123"/>
      <c r="AN54" s="124">
        <f>SUM(AG54,AT54)</f>
        <v>0</v>
      </c>
      <c r="AO54" s="123"/>
      <c r="AP54" s="123"/>
      <c r="AQ54" s="125" t="s">
        <v>79</v>
      </c>
      <c r="AR54" s="126"/>
      <c r="AS54" s="127">
        <v>0</v>
      </c>
      <c r="AT54" s="128">
        <f>ROUND(SUM(AV54:AW54),2)</f>
        <v>0</v>
      </c>
      <c r="AU54" s="129">
        <f>'2017-133-04 - m.č.137 - d...'!P86</f>
        <v>0</v>
      </c>
      <c r="AV54" s="128">
        <f>'2017-133-04 - m.č.137 - d...'!J30</f>
        <v>0</v>
      </c>
      <c r="AW54" s="128">
        <f>'2017-133-04 - m.č.137 - d...'!J31</f>
        <v>0</v>
      </c>
      <c r="AX54" s="128">
        <f>'2017-133-04 - m.č.137 - d...'!J32</f>
        <v>0</v>
      </c>
      <c r="AY54" s="128">
        <f>'2017-133-04 - m.č.137 - d...'!J33</f>
        <v>0</v>
      </c>
      <c r="AZ54" s="128">
        <f>'2017-133-04 - m.č.137 - d...'!F30</f>
        <v>0</v>
      </c>
      <c r="BA54" s="128">
        <f>'2017-133-04 - m.č.137 - d...'!F31</f>
        <v>0</v>
      </c>
      <c r="BB54" s="128">
        <f>'2017-133-04 - m.č.137 - d...'!F32</f>
        <v>0</v>
      </c>
      <c r="BC54" s="128">
        <f>'2017-133-04 - m.č.137 - d...'!F33</f>
        <v>0</v>
      </c>
      <c r="BD54" s="130">
        <f>'2017-133-04 - m.č.137 - d...'!F34</f>
        <v>0</v>
      </c>
      <c r="BT54" s="131" t="s">
        <v>80</v>
      </c>
      <c r="BV54" s="131" t="s">
        <v>74</v>
      </c>
      <c r="BW54" s="131" t="s">
        <v>88</v>
      </c>
      <c r="BX54" s="131" t="s">
        <v>7</v>
      </c>
      <c r="CL54" s="131" t="s">
        <v>21</v>
      </c>
      <c r="CM54" s="131" t="s">
        <v>82</v>
      </c>
    </row>
    <row r="55" s="5" customFormat="1" ht="31.5" customHeight="1">
      <c r="A55" s="119" t="s">
        <v>76</v>
      </c>
      <c r="B55" s="120"/>
      <c r="C55" s="121"/>
      <c r="D55" s="122" t="s">
        <v>89</v>
      </c>
      <c r="E55" s="122"/>
      <c r="F55" s="122"/>
      <c r="G55" s="122"/>
      <c r="H55" s="122"/>
      <c r="I55" s="123"/>
      <c r="J55" s="122" t="s">
        <v>90</v>
      </c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4">
        <f>'2017-133-05 - m.č.122 - d...'!J27</f>
        <v>0</v>
      </c>
      <c r="AH55" s="123"/>
      <c r="AI55" s="123"/>
      <c r="AJ55" s="123"/>
      <c r="AK55" s="123"/>
      <c r="AL55" s="123"/>
      <c r="AM55" s="123"/>
      <c r="AN55" s="124">
        <f>SUM(AG55,AT55)</f>
        <v>0</v>
      </c>
      <c r="AO55" s="123"/>
      <c r="AP55" s="123"/>
      <c r="AQ55" s="125" t="s">
        <v>79</v>
      </c>
      <c r="AR55" s="126"/>
      <c r="AS55" s="127">
        <v>0</v>
      </c>
      <c r="AT55" s="128">
        <f>ROUND(SUM(AV55:AW55),2)</f>
        <v>0</v>
      </c>
      <c r="AU55" s="129">
        <f>'2017-133-05 - m.č.122 - d...'!P86</f>
        <v>0</v>
      </c>
      <c r="AV55" s="128">
        <f>'2017-133-05 - m.č.122 - d...'!J30</f>
        <v>0</v>
      </c>
      <c r="AW55" s="128">
        <f>'2017-133-05 - m.č.122 - d...'!J31</f>
        <v>0</v>
      </c>
      <c r="AX55" s="128">
        <f>'2017-133-05 - m.č.122 - d...'!J32</f>
        <v>0</v>
      </c>
      <c r="AY55" s="128">
        <f>'2017-133-05 - m.č.122 - d...'!J33</f>
        <v>0</v>
      </c>
      <c r="AZ55" s="128">
        <f>'2017-133-05 - m.č.122 - d...'!F30</f>
        <v>0</v>
      </c>
      <c r="BA55" s="128">
        <f>'2017-133-05 - m.č.122 - d...'!F31</f>
        <v>0</v>
      </c>
      <c r="BB55" s="128">
        <f>'2017-133-05 - m.č.122 - d...'!F32</f>
        <v>0</v>
      </c>
      <c r="BC55" s="128">
        <f>'2017-133-05 - m.č.122 - d...'!F33</f>
        <v>0</v>
      </c>
      <c r="BD55" s="130">
        <f>'2017-133-05 - m.č.122 - d...'!F34</f>
        <v>0</v>
      </c>
      <c r="BT55" s="131" t="s">
        <v>80</v>
      </c>
      <c r="BV55" s="131" t="s">
        <v>74</v>
      </c>
      <c r="BW55" s="131" t="s">
        <v>91</v>
      </c>
      <c r="BX55" s="131" t="s">
        <v>7</v>
      </c>
      <c r="CL55" s="131" t="s">
        <v>21</v>
      </c>
      <c r="CM55" s="131" t="s">
        <v>82</v>
      </c>
    </row>
    <row r="56" s="5" customFormat="1" ht="31.5" customHeight="1">
      <c r="A56" s="119" t="s">
        <v>76</v>
      </c>
      <c r="B56" s="120"/>
      <c r="C56" s="121"/>
      <c r="D56" s="122" t="s">
        <v>92</v>
      </c>
      <c r="E56" s="122"/>
      <c r="F56" s="122"/>
      <c r="G56" s="122"/>
      <c r="H56" s="122"/>
      <c r="I56" s="123"/>
      <c r="J56" s="122" t="s">
        <v>93</v>
      </c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4">
        <f>'2017-133-06 - m.č.119 - d...'!J27</f>
        <v>0</v>
      </c>
      <c r="AH56" s="123"/>
      <c r="AI56" s="123"/>
      <c r="AJ56" s="123"/>
      <c r="AK56" s="123"/>
      <c r="AL56" s="123"/>
      <c r="AM56" s="123"/>
      <c r="AN56" s="124">
        <f>SUM(AG56,AT56)</f>
        <v>0</v>
      </c>
      <c r="AO56" s="123"/>
      <c r="AP56" s="123"/>
      <c r="AQ56" s="125" t="s">
        <v>79</v>
      </c>
      <c r="AR56" s="126"/>
      <c r="AS56" s="127">
        <v>0</v>
      </c>
      <c r="AT56" s="128">
        <f>ROUND(SUM(AV56:AW56),2)</f>
        <v>0</v>
      </c>
      <c r="AU56" s="129">
        <f>'2017-133-06 - m.č.119 - d...'!P87</f>
        <v>0</v>
      </c>
      <c r="AV56" s="128">
        <f>'2017-133-06 - m.č.119 - d...'!J30</f>
        <v>0</v>
      </c>
      <c r="AW56" s="128">
        <f>'2017-133-06 - m.č.119 - d...'!J31</f>
        <v>0</v>
      </c>
      <c r="AX56" s="128">
        <f>'2017-133-06 - m.č.119 - d...'!J32</f>
        <v>0</v>
      </c>
      <c r="AY56" s="128">
        <f>'2017-133-06 - m.č.119 - d...'!J33</f>
        <v>0</v>
      </c>
      <c r="AZ56" s="128">
        <f>'2017-133-06 - m.č.119 - d...'!F30</f>
        <v>0</v>
      </c>
      <c r="BA56" s="128">
        <f>'2017-133-06 - m.č.119 - d...'!F31</f>
        <v>0</v>
      </c>
      <c r="BB56" s="128">
        <f>'2017-133-06 - m.č.119 - d...'!F32</f>
        <v>0</v>
      </c>
      <c r="BC56" s="128">
        <f>'2017-133-06 - m.č.119 - d...'!F33</f>
        <v>0</v>
      </c>
      <c r="BD56" s="130">
        <f>'2017-133-06 - m.č.119 - d...'!F34</f>
        <v>0</v>
      </c>
      <c r="BT56" s="131" t="s">
        <v>80</v>
      </c>
      <c r="BV56" s="131" t="s">
        <v>74</v>
      </c>
      <c r="BW56" s="131" t="s">
        <v>94</v>
      </c>
      <c r="BX56" s="131" t="s">
        <v>7</v>
      </c>
      <c r="CL56" s="131" t="s">
        <v>21</v>
      </c>
      <c r="CM56" s="131" t="s">
        <v>82</v>
      </c>
    </row>
    <row r="57" s="5" customFormat="1" ht="31.5" customHeight="1">
      <c r="A57" s="119" t="s">
        <v>76</v>
      </c>
      <c r="B57" s="120"/>
      <c r="C57" s="121"/>
      <c r="D57" s="122" t="s">
        <v>95</v>
      </c>
      <c r="E57" s="122"/>
      <c r="F57" s="122"/>
      <c r="G57" s="122"/>
      <c r="H57" s="122"/>
      <c r="I57" s="123"/>
      <c r="J57" s="122" t="s">
        <v>96</v>
      </c>
      <c r="K57" s="122"/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24">
        <f>'2017-133-07 - m.č.118 - d...'!J27</f>
        <v>0</v>
      </c>
      <c r="AH57" s="123"/>
      <c r="AI57" s="123"/>
      <c r="AJ57" s="123"/>
      <c r="AK57" s="123"/>
      <c r="AL57" s="123"/>
      <c r="AM57" s="123"/>
      <c r="AN57" s="124">
        <f>SUM(AG57,AT57)</f>
        <v>0</v>
      </c>
      <c r="AO57" s="123"/>
      <c r="AP57" s="123"/>
      <c r="AQ57" s="125" t="s">
        <v>79</v>
      </c>
      <c r="AR57" s="126"/>
      <c r="AS57" s="127">
        <v>0</v>
      </c>
      <c r="AT57" s="128">
        <f>ROUND(SUM(AV57:AW57),2)</f>
        <v>0</v>
      </c>
      <c r="AU57" s="129">
        <f>'2017-133-07 - m.č.118 - d...'!P86</f>
        <v>0</v>
      </c>
      <c r="AV57" s="128">
        <f>'2017-133-07 - m.č.118 - d...'!J30</f>
        <v>0</v>
      </c>
      <c r="AW57" s="128">
        <f>'2017-133-07 - m.č.118 - d...'!J31</f>
        <v>0</v>
      </c>
      <c r="AX57" s="128">
        <f>'2017-133-07 - m.č.118 - d...'!J32</f>
        <v>0</v>
      </c>
      <c r="AY57" s="128">
        <f>'2017-133-07 - m.č.118 - d...'!J33</f>
        <v>0</v>
      </c>
      <c r="AZ57" s="128">
        <f>'2017-133-07 - m.č.118 - d...'!F30</f>
        <v>0</v>
      </c>
      <c r="BA57" s="128">
        <f>'2017-133-07 - m.č.118 - d...'!F31</f>
        <v>0</v>
      </c>
      <c r="BB57" s="128">
        <f>'2017-133-07 - m.č.118 - d...'!F32</f>
        <v>0</v>
      </c>
      <c r="BC57" s="128">
        <f>'2017-133-07 - m.č.118 - d...'!F33</f>
        <v>0</v>
      </c>
      <c r="BD57" s="130">
        <f>'2017-133-07 - m.č.118 - d...'!F34</f>
        <v>0</v>
      </c>
      <c r="BT57" s="131" t="s">
        <v>80</v>
      </c>
      <c r="BV57" s="131" t="s">
        <v>74</v>
      </c>
      <c r="BW57" s="131" t="s">
        <v>97</v>
      </c>
      <c r="BX57" s="131" t="s">
        <v>7</v>
      </c>
      <c r="CL57" s="131" t="s">
        <v>21</v>
      </c>
      <c r="CM57" s="131" t="s">
        <v>82</v>
      </c>
    </row>
    <row r="58" s="5" customFormat="1" ht="31.5" customHeight="1">
      <c r="A58" s="119" t="s">
        <v>76</v>
      </c>
      <c r="B58" s="120"/>
      <c r="C58" s="121"/>
      <c r="D58" s="122" t="s">
        <v>98</v>
      </c>
      <c r="E58" s="122"/>
      <c r="F58" s="122"/>
      <c r="G58" s="122"/>
      <c r="H58" s="122"/>
      <c r="I58" s="123"/>
      <c r="J58" s="122" t="s">
        <v>99</v>
      </c>
      <c r="K58" s="122"/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  <c r="AF58" s="122"/>
      <c r="AG58" s="124">
        <f>'2017-133-08 - m.č.133 - d...'!J27</f>
        <v>0</v>
      </c>
      <c r="AH58" s="123"/>
      <c r="AI58" s="123"/>
      <c r="AJ58" s="123"/>
      <c r="AK58" s="123"/>
      <c r="AL58" s="123"/>
      <c r="AM58" s="123"/>
      <c r="AN58" s="124">
        <f>SUM(AG58,AT58)</f>
        <v>0</v>
      </c>
      <c r="AO58" s="123"/>
      <c r="AP58" s="123"/>
      <c r="AQ58" s="125" t="s">
        <v>79</v>
      </c>
      <c r="AR58" s="126"/>
      <c r="AS58" s="127">
        <v>0</v>
      </c>
      <c r="AT58" s="128">
        <f>ROUND(SUM(AV58:AW58),2)</f>
        <v>0</v>
      </c>
      <c r="AU58" s="129">
        <f>'2017-133-08 - m.č.133 - d...'!P86</f>
        <v>0</v>
      </c>
      <c r="AV58" s="128">
        <f>'2017-133-08 - m.č.133 - d...'!J30</f>
        <v>0</v>
      </c>
      <c r="AW58" s="128">
        <f>'2017-133-08 - m.č.133 - d...'!J31</f>
        <v>0</v>
      </c>
      <c r="AX58" s="128">
        <f>'2017-133-08 - m.č.133 - d...'!J32</f>
        <v>0</v>
      </c>
      <c r="AY58" s="128">
        <f>'2017-133-08 - m.č.133 - d...'!J33</f>
        <v>0</v>
      </c>
      <c r="AZ58" s="128">
        <f>'2017-133-08 - m.č.133 - d...'!F30</f>
        <v>0</v>
      </c>
      <c r="BA58" s="128">
        <f>'2017-133-08 - m.č.133 - d...'!F31</f>
        <v>0</v>
      </c>
      <c r="BB58" s="128">
        <f>'2017-133-08 - m.č.133 - d...'!F32</f>
        <v>0</v>
      </c>
      <c r="BC58" s="128">
        <f>'2017-133-08 - m.č.133 - d...'!F33</f>
        <v>0</v>
      </c>
      <c r="BD58" s="130">
        <f>'2017-133-08 - m.č.133 - d...'!F34</f>
        <v>0</v>
      </c>
      <c r="BT58" s="131" t="s">
        <v>80</v>
      </c>
      <c r="BV58" s="131" t="s">
        <v>74</v>
      </c>
      <c r="BW58" s="131" t="s">
        <v>100</v>
      </c>
      <c r="BX58" s="131" t="s">
        <v>7</v>
      </c>
      <c r="CL58" s="131" t="s">
        <v>21</v>
      </c>
      <c r="CM58" s="131" t="s">
        <v>82</v>
      </c>
    </row>
    <row r="59" s="5" customFormat="1" ht="31.5" customHeight="1">
      <c r="A59" s="119" t="s">
        <v>76</v>
      </c>
      <c r="B59" s="120"/>
      <c r="C59" s="121"/>
      <c r="D59" s="122" t="s">
        <v>101</v>
      </c>
      <c r="E59" s="122"/>
      <c r="F59" s="122"/>
      <c r="G59" s="122"/>
      <c r="H59" s="122"/>
      <c r="I59" s="123"/>
      <c r="J59" s="122" t="s">
        <v>102</v>
      </c>
      <c r="K59" s="122"/>
      <c r="L59" s="122"/>
      <c r="M59" s="122"/>
      <c r="N59" s="122"/>
      <c r="O59" s="122"/>
      <c r="P59" s="122"/>
      <c r="Q59" s="122"/>
      <c r="R59" s="122"/>
      <c r="S59" s="122"/>
      <c r="T59" s="122"/>
      <c r="U59" s="122"/>
      <c r="V59" s="122"/>
      <c r="W59" s="122"/>
      <c r="X59" s="122"/>
      <c r="Y59" s="122"/>
      <c r="Z59" s="122"/>
      <c r="AA59" s="122"/>
      <c r="AB59" s="122"/>
      <c r="AC59" s="122"/>
      <c r="AD59" s="122"/>
      <c r="AE59" s="122"/>
      <c r="AF59" s="122"/>
      <c r="AG59" s="124">
        <f>'2017-133-09 - m.č.134 - d...'!J27</f>
        <v>0</v>
      </c>
      <c r="AH59" s="123"/>
      <c r="AI59" s="123"/>
      <c r="AJ59" s="123"/>
      <c r="AK59" s="123"/>
      <c r="AL59" s="123"/>
      <c r="AM59" s="123"/>
      <c r="AN59" s="124">
        <f>SUM(AG59,AT59)</f>
        <v>0</v>
      </c>
      <c r="AO59" s="123"/>
      <c r="AP59" s="123"/>
      <c r="AQ59" s="125" t="s">
        <v>79</v>
      </c>
      <c r="AR59" s="126"/>
      <c r="AS59" s="127">
        <v>0</v>
      </c>
      <c r="AT59" s="128">
        <f>ROUND(SUM(AV59:AW59),2)</f>
        <v>0</v>
      </c>
      <c r="AU59" s="129">
        <f>'2017-133-09 - m.č.134 - d...'!P93</f>
        <v>0</v>
      </c>
      <c r="AV59" s="128">
        <f>'2017-133-09 - m.č.134 - d...'!J30</f>
        <v>0</v>
      </c>
      <c r="AW59" s="128">
        <f>'2017-133-09 - m.č.134 - d...'!J31</f>
        <v>0</v>
      </c>
      <c r="AX59" s="128">
        <f>'2017-133-09 - m.č.134 - d...'!J32</f>
        <v>0</v>
      </c>
      <c r="AY59" s="128">
        <f>'2017-133-09 - m.č.134 - d...'!J33</f>
        <v>0</v>
      </c>
      <c r="AZ59" s="128">
        <f>'2017-133-09 - m.č.134 - d...'!F30</f>
        <v>0</v>
      </c>
      <c r="BA59" s="128">
        <f>'2017-133-09 - m.č.134 - d...'!F31</f>
        <v>0</v>
      </c>
      <c r="BB59" s="128">
        <f>'2017-133-09 - m.č.134 - d...'!F32</f>
        <v>0</v>
      </c>
      <c r="BC59" s="128">
        <f>'2017-133-09 - m.č.134 - d...'!F33</f>
        <v>0</v>
      </c>
      <c r="BD59" s="130">
        <f>'2017-133-09 - m.č.134 - d...'!F34</f>
        <v>0</v>
      </c>
      <c r="BT59" s="131" t="s">
        <v>80</v>
      </c>
      <c r="BV59" s="131" t="s">
        <v>74</v>
      </c>
      <c r="BW59" s="131" t="s">
        <v>103</v>
      </c>
      <c r="BX59" s="131" t="s">
        <v>7</v>
      </c>
      <c r="CL59" s="131" t="s">
        <v>21</v>
      </c>
      <c r="CM59" s="131" t="s">
        <v>82</v>
      </c>
    </row>
    <row r="60" s="5" customFormat="1" ht="31.5" customHeight="1">
      <c r="A60" s="119" t="s">
        <v>76</v>
      </c>
      <c r="B60" s="120"/>
      <c r="C60" s="121"/>
      <c r="D60" s="122" t="s">
        <v>104</v>
      </c>
      <c r="E60" s="122"/>
      <c r="F60" s="122"/>
      <c r="G60" s="122"/>
      <c r="H60" s="122"/>
      <c r="I60" s="123"/>
      <c r="J60" s="122" t="s">
        <v>105</v>
      </c>
      <c r="K60" s="122"/>
      <c r="L60" s="122"/>
      <c r="M60" s="122"/>
      <c r="N60" s="12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2"/>
      <c r="Z60" s="122"/>
      <c r="AA60" s="122"/>
      <c r="AB60" s="122"/>
      <c r="AC60" s="122"/>
      <c r="AD60" s="122"/>
      <c r="AE60" s="122"/>
      <c r="AF60" s="122"/>
      <c r="AG60" s="124">
        <f>'2017-133-10 - m.č.112 - d...'!J27</f>
        <v>0</v>
      </c>
      <c r="AH60" s="123"/>
      <c r="AI60" s="123"/>
      <c r="AJ60" s="123"/>
      <c r="AK60" s="123"/>
      <c r="AL60" s="123"/>
      <c r="AM60" s="123"/>
      <c r="AN60" s="124">
        <f>SUM(AG60,AT60)</f>
        <v>0</v>
      </c>
      <c r="AO60" s="123"/>
      <c r="AP60" s="123"/>
      <c r="AQ60" s="125" t="s">
        <v>79</v>
      </c>
      <c r="AR60" s="126"/>
      <c r="AS60" s="127">
        <v>0</v>
      </c>
      <c r="AT60" s="128">
        <f>ROUND(SUM(AV60:AW60),2)</f>
        <v>0</v>
      </c>
      <c r="AU60" s="129">
        <f>'2017-133-10 - m.č.112 - d...'!P86</f>
        <v>0</v>
      </c>
      <c r="AV60" s="128">
        <f>'2017-133-10 - m.č.112 - d...'!J30</f>
        <v>0</v>
      </c>
      <c r="AW60" s="128">
        <f>'2017-133-10 - m.č.112 - d...'!J31</f>
        <v>0</v>
      </c>
      <c r="AX60" s="128">
        <f>'2017-133-10 - m.č.112 - d...'!J32</f>
        <v>0</v>
      </c>
      <c r="AY60" s="128">
        <f>'2017-133-10 - m.č.112 - d...'!J33</f>
        <v>0</v>
      </c>
      <c r="AZ60" s="128">
        <f>'2017-133-10 - m.č.112 - d...'!F30</f>
        <v>0</v>
      </c>
      <c r="BA60" s="128">
        <f>'2017-133-10 - m.č.112 - d...'!F31</f>
        <v>0</v>
      </c>
      <c r="BB60" s="128">
        <f>'2017-133-10 - m.č.112 - d...'!F32</f>
        <v>0</v>
      </c>
      <c r="BC60" s="128">
        <f>'2017-133-10 - m.č.112 - d...'!F33</f>
        <v>0</v>
      </c>
      <c r="BD60" s="130">
        <f>'2017-133-10 - m.č.112 - d...'!F34</f>
        <v>0</v>
      </c>
      <c r="BT60" s="131" t="s">
        <v>80</v>
      </c>
      <c r="BV60" s="131" t="s">
        <v>74</v>
      </c>
      <c r="BW60" s="131" t="s">
        <v>106</v>
      </c>
      <c r="BX60" s="131" t="s">
        <v>7</v>
      </c>
      <c r="CL60" s="131" t="s">
        <v>21</v>
      </c>
      <c r="CM60" s="131" t="s">
        <v>82</v>
      </c>
    </row>
    <row r="61" s="5" customFormat="1" ht="31.5" customHeight="1">
      <c r="A61" s="119" t="s">
        <v>76</v>
      </c>
      <c r="B61" s="120"/>
      <c r="C61" s="121"/>
      <c r="D61" s="122" t="s">
        <v>107</v>
      </c>
      <c r="E61" s="122"/>
      <c r="F61" s="122"/>
      <c r="G61" s="122"/>
      <c r="H61" s="122"/>
      <c r="I61" s="123"/>
      <c r="J61" s="122" t="s">
        <v>108</v>
      </c>
      <c r="K61" s="122"/>
      <c r="L61" s="122"/>
      <c r="M61" s="122"/>
      <c r="N61" s="122"/>
      <c r="O61" s="122"/>
      <c r="P61" s="122"/>
      <c r="Q61" s="122"/>
      <c r="R61" s="122"/>
      <c r="S61" s="122"/>
      <c r="T61" s="122"/>
      <c r="U61" s="122"/>
      <c r="V61" s="122"/>
      <c r="W61" s="122"/>
      <c r="X61" s="122"/>
      <c r="Y61" s="122"/>
      <c r="Z61" s="122"/>
      <c r="AA61" s="122"/>
      <c r="AB61" s="122"/>
      <c r="AC61" s="122"/>
      <c r="AD61" s="122"/>
      <c r="AE61" s="122"/>
      <c r="AF61" s="122"/>
      <c r="AG61" s="124">
        <f>'2017-133-11 - VRN'!J27</f>
        <v>0</v>
      </c>
      <c r="AH61" s="123"/>
      <c r="AI61" s="123"/>
      <c r="AJ61" s="123"/>
      <c r="AK61" s="123"/>
      <c r="AL61" s="123"/>
      <c r="AM61" s="123"/>
      <c r="AN61" s="124">
        <f>SUM(AG61,AT61)</f>
        <v>0</v>
      </c>
      <c r="AO61" s="123"/>
      <c r="AP61" s="123"/>
      <c r="AQ61" s="125" t="s">
        <v>79</v>
      </c>
      <c r="AR61" s="126"/>
      <c r="AS61" s="132">
        <v>0</v>
      </c>
      <c r="AT61" s="133">
        <f>ROUND(SUM(AV61:AW61),2)</f>
        <v>0</v>
      </c>
      <c r="AU61" s="134">
        <f>'2017-133-11 - VRN'!P83</f>
        <v>0</v>
      </c>
      <c r="AV61" s="133">
        <f>'2017-133-11 - VRN'!J30</f>
        <v>0</v>
      </c>
      <c r="AW61" s="133">
        <f>'2017-133-11 - VRN'!J31</f>
        <v>0</v>
      </c>
      <c r="AX61" s="133">
        <f>'2017-133-11 - VRN'!J32</f>
        <v>0</v>
      </c>
      <c r="AY61" s="133">
        <f>'2017-133-11 - VRN'!J33</f>
        <v>0</v>
      </c>
      <c r="AZ61" s="133">
        <f>'2017-133-11 - VRN'!F30</f>
        <v>0</v>
      </c>
      <c r="BA61" s="133">
        <f>'2017-133-11 - VRN'!F31</f>
        <v>0</v>
      </c>
      <c r="BB61" s="133">
        <f>'2017-133-11 - VRN'!F32</f>
        <v>0</v>
      </c>
      <c r="BC61" s="133">
        <f>'2017-133-11 - VRN'!F33</f>
        <v>0</v>
      </c>
      <c r="BD61" s="135">
        <f>'2017-133-11 - VRN'!F34</f>
        <v>0</v>
      </c>
      <c r="BT61" s="131" t="s">
        <v>80</v>
      </c>
      <c r="BV61" s="131" t="s">
        <v>74</v>
      </c>
      <c r="BW61" s="131" t="s">
        <v>109</v>
      </c>
      <c r="BX61" s="131" t="s">
        <v>7</v>
      </c>
      <c r="CL61" s="131" t="s">
        <v>21</v>
      </c>
      <c r="CM61" s="131" t="s">
        <v>82</v>
      </c>
    </row>
    <row r="62" s="1" customFormat="1" ht="30" customHeight="1">
      <c r="B62" s="46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74"/>
      <c r="AM62" s="74"/>
      <c r="AN62" s="74"/>
      <c r="AO62" s="74"/>
      <c r="AP62" s="74"/>
      <c r="AQ62" s="74"/>
      <c r="AR62" s="72"/>
    </row>
    <row r="63" s="1" customFormat="1" ht="6.96" customHeight="1">
      <c r="B63" s="67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  <c r="AN63" s="68"/>
      <c r="AO63" s="68"/>
      <c r="AP63" s="68"/>
      <c r="AQ63" s="68"/>
      <c r="AR63" s="72"/>
    </row>
  </sheetData>
  <sheetProtection sheet="1" formatColumns="0" formatRows="0" objects="1" scenarios="1" spinCount="100000" saltValue="/gzUcZc5CPcWjx277cAabsKAs/T0+uImEiRvJmg3EtXhK8shcNqPZUuzrxEetmKtzkVCfWCoyJ0lKCHy5mfaAw==" hashValue="kLc/1iHQW+d7lsIOb2YpXH4fEglyMnz2qVHORPWjXtCusu87d58DO/N70tnHe+hmdZ36ncxQz86sIClAG7esSQ==" algorithmName="SHA-512" password="CC35"/>
  <mergeCells count="77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2017-133-01 - m.č.144- sk...'!C2" display="/"/>
    <hyperlink ref="A53" location="'2017-133-03 - m.č.139 - d...'!C2" display="/"/>
    <hyperlink ref="A54" location="'2017-133-04 - m.č.137 - d...'!C2" display="/"/>
    <hyperlink ref="A55" location="'2017-133-05 - m.č.122 - d...'!C2" display="/"/>
    <hyperlink ref="A56" location="'2017-133-06 - m.č.119 - d...'!C2" display="/"/>
    <hyperlink ref="A57" location="'2017-133-07 - m.č.118 - d...'!C2" display="/"/>
    <hyperlink ref="A58" location="'2017-133-08 - m.č.133 - d...'!C2" display="/"/>
    <hyperlink ref="A59" location="'2017-133-09 - m.č.134 - d...'!C2" display="/"/>
    <hyperlink ref="A60" location="'2017-133-10 - m.č.112 - d...'!C2" display="/"/>
    <hyperlink ref="A61" location="'2017-133-11 - VRN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110</v>
      </c>
      <c r="G1" s="139" t="s">
        <v>111</v>
      </c>
      <c r="H1" s="139"/>
      <c r="I1" s="140"/>
      <c r="J1" s="139" t="s">
        <v>112</v>
      </c>
      <c r="K1" s="138" t="s">
        <v>113</v>
      </c>
      <c r="L1" s="139" t="s">
        <v>114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106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82</v>
      </c>
    </row>
    <row r="4" ht="36.96" customHeight="1">
      <c r="B4" s="28"/>
      <c r="C4" s="29"/>
      <c r="D4" s="30" t="s">
        <v>115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Oprava podlah v dílnách areálu TSS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116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1426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26. 7. 2017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">
        <v>21</v>
      </c>
      <c r="K14" s="51"/>
    </row>
    <row r="15" s="1" customFormat="1" ht="18" customHeight="1">
      <c r="B15" s="46"/>
      <c r="C15" s="47"/>
      <c r="D15" s="47"/>
      <c r="E15" s="35" t="s">
        <v>29</v>
      </c>
      <c r="F15" s="47"/>
      <c r="G15" s="47"/>
      <c r="H15" s="47"/>
      <c r="I15" s="146" t="s">
        <v>30</v>
      </c>
      <c r="J15" s="35" t="s">
        <v>21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">
        <v>21</v>
      </c>
      <c r="K20" s="51"/>
    </row>
    <row r="21" s="1" customFormat="1" ht="18" customHeight="1">
      <c r="B21" s="46"/>
      <c r="C21" s="47"/>
      <c r="D21" s="47"/>
      <c r="E21" s="35" t="s">
        <v>34</v>
      </c>
      <c r="F21" s="47"/>
      <c r="G21" s="47"/>
      <c r="H21" s="47"/>
      <c r="I21" s="146" t="s">
        <v>30</v>
      </c>
      <c r="J21" s="35" t="s">
        <v>21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36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38</v>
      </c>
      <c r="E27" s="47"/>
      <c r="F27" s="47"/>
      <c r="G27" s="47"/>
      <c r="H27" s="47"/>
      <c r="I27" s="144"/>
      <c r="J27" s="155">
        <f>ROUND(J86,2)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40</v>
      </c>
      <c r="G29" s="47"/>
      <c r="H29" s="47"/>
      <c r="I29" s="156" t="s">
        <v>39</v>
      </c>
      <c r="J29" s="52" t="s">
        <v>41</v>
      </c>
      <c r="K29" s="51"/>
    </row>
    <row r="30" s="1" customFormat="1" ht="14.4" customHeight="1">
      <c r="B30" s="46"/>
      <c r="C30" s="47"/>
      <c r="D30" s="55" t="s">
        <v>42</v>
      </c>
      <c r="E30" s="55" t="s">
        <v>43</v>
      </c>
      <c r="F30" s="157">
        <f>ROUND(SUM(BE86:BE366), 2)</f>
        <v>0</v>
      </c>
      <c r="G30" s="47"/>
      <c r="H30" s="47"/>
      <c r="I30" s="158">
        <v>0.20999999999999999</v>
      </c>
      <c r="J30" s="157">
        <f>ROUND(ROUND((SUM(BE86:BE366)), 2)*I30, 2)</f>
        <v>0</v>
      </c>
      <c r="K30" s="51"/>
    </row>
    <row r="31" s="1" customFormat="1" ht="14.4" customHeight="1">
      <c r="B31" s="46"/>
      <c r="C31" s="47"/>
      <c r="D31" s="47"/>
      <c r="E31" s="55" t="s">
        <v>44</v>
      </c>
      <c r="F31" s="157">
        <f>ROUND(SUM(BF86:BF366), 2)</f>
        <v>0</v>
      </c>
      <c r="G31" s="47"/>
      <c r="H31" s="47"/>
      <c r="I31" s="158">
        <v>0.14999999999999999</v>
      </c>
      <c r="J31" s="157">
        <f>ROUND(ROUND((SUM(BF86:BF366)),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45</v>
      </c>
      <c r="F32" s="157">
        <f>ROUND(SUM(BG86:BG366),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46</v>
      </c>
      <c r="F33" s="157">
        <f>ROUND(SUM(BH86:BH366),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47</v>
      </c>
      <c r="F34" s="157">
        <f>ROUND(SUM(BI86:BI366),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48</v>
      </c>
      <c r="E36" s="98"/>
      <c r="F36" s="98"/>
      <c r="G36" s="161" t="s">
        <v>49</v>
      </c>
      <c r="H36" s="162" t="s">
        <v>50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118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Oprava podlah v dílnách areálu TSS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116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2017-133-10 - m.č.112 - dílna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ul.Soudní 988, Praha 4</v>
      </c>
      <c r="G49" s="47"/>
      <c r="H49" s="47"/>
      <c r="I49" s="146" t="s">
        <v>25</v>
      </c>
      <c r="J49" s="147" t="str">
        <f>IF(J12="","",J12)</f>
        <v>26. 7. 2017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Vězeňská služba ČR Soudní 1672/1a, Praha 4</v>
      </c>
      <c r="G51" s="47"/>
      <c r="H51" s="47"/>
      <c r="I51" s="146" t="s">
        <v>33</v>
      </c>
      <c r="J51" s="44" t="str">
        <f>E21</f>
        <v>Arch.Ing. Lubomír Hromádko, Lamačova 858,Praha 5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119</v>
      </c>
      <c r="D54" s="159"/>
      <c r="E54" s="159"/>
      <c r="F54" s="159"/>
      <c r="G54" s="159"/>
      <c r="H54" s="159"/>
      <c r="I54" s="173"/>
      <c r="J54" s="174" t="s">
        <v>120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121</v>
      </c>
      <c r="D56" s="47"/>
      <c r="E56" s="47"/>
      <c r="F56" s="47"/>
      <c r="G56" s="47"/>
      <c r="H56" s="47"/>
      <c r="I56" s="144"/>
      <c r="J56" s="155">
        <f>J86</f>
        <v>0</v>
      </c>
      <c r="K56" s="51"/>
      <c r="AU56" s="24" t="s">
        <v>122</v>
      </c>
    </row>
    <row r="57" s="7" customFormat="1" ht="24.96" customHeight="1">
      <c r="B57" s="177"/>
      <c r="C57" s="178"/>
      <c r="D57" s="179" t="s">
        <v>123</v>
      </c>
      <c r="E57" s="180"/>
      <c r="F57" s="180"/>
      <c r="G57" s="180"/>
      <c r="H57" s="180"/>
      <c r="I57" s="181"/>
      <c r="J57" s="182">
        <f>J87</f>
        <v>0</v>
      </c>
      <c r="K57" s="183"/>
    </row>
    <row r="58" s="8" customFormat="1" ht="19.92" customHeight="1">
      <c r="B58" s="184"/>
      <c r="C58" s="185"/>
      <c r="D58" s="186" t="s">
        <v>124</v>
      </c>
      <c r="E58" s="187"/>
      <c r="F58" s="187"/>
      <c r="G58" s="187"/>
      <c r="H58" s="187"/>
      <c r="I58" s="188"/>
      <c r="J58" s="189">
        <f>J88</f>
        <v>0</v>
      </c>
      <c r="K58" s="190"/>
    </row>
    <row r="59" s="8" customFormat="1" ht="19.92" customHeight="1">
      <c r="B59" s="184"/>
      <c r="C59" s="185"/>
      <c r="D59" s="186" t="s">
        <v>130</v>
      </c>
      <c r="E59" s="187"/>
      <c r="F59" s="187"/>
      <c r="G59" s="187"/>
      <c r="H59" s="187"/>
      <c r="I59" s="188"/>
      <c r="J59" s="189">
        <f>J94</f>
        <v>0</v>
      </c>
      <c r="K59" s="190"/>
    </row>
    <row r="60" s="8" customFormat="1" ht="19.92" customHeight="1">
      <c r="B60" s="184"/>
      <c r="C60" s="185"/>
      <c r="D60" s="186" t="s">
        <v>133</v>
      </c>
      <c r="E60" s="187"/>
      <c r="F60" s="187"/>
      <c r="G60" s="187"/>
      <c r="H60" s="187"/>
      <c r="I60" s="188"/>
      <c r="J60" s="189">
        <f>J157</f>
        <v>0</v>
      </c>
      <c r="K60" s="190"/>
    </row>
    <row r="61" s="8" customFormat="1" ht="19.92" customHeight="1">
      <c r="B61" s="184"/>
      <c r="C61" s="185"/>
      <c r="D61" s="186" t="s">
        <v>134</v>
      </c>
      <c r="E61" s="187"/>
      <c r="F61" s="187"/>
      <c r="G61" s="187"/>
      <c r="H61" s="187"/>
      <c r="I61" s="188"/>
      <c r="J61" s="189">
        <f>J178</f>
        <v>0</v>
      </c>
      <c r="K61" s="190"/>
    </row>
    <row r="62" s="8" customFormat="1" ht="19.92" customHeight="1">
      <c r="B62" s="184"/>
      <c r="C62" s="185"/>
      <c r="D62" s="186" t="s">
        <v>138</v>
      </c>
      <c r="E62" s="187"/>
      <c r="F62" s="187"/>
      <c r="G62" s="187"/>
      <c r="H62" s="187"/>
      <c r="I62" s="188"/>
      <c r="J62" s="189">
        <f>J224</f>
        <v>0</v>
      </c>
      <c r="K62" s="190"/>
    </row>
    <row r="63" s="8" customFormat="1" ht="19.92" customHeight="1">
      <c r="B63" s="184"/>
      <c r="C63" s="185"/>
      <c r="D63" s="186" t="s">
        <v>139</v>
      </c>
      <c r="E63" s="187"/>
      <c r="F63" s="187"/>
      <c r="G63" s="187"/>
      <c r="H63" s="187"/>
      <c r="I63" s="188"/>
      <c r="J63" s="189">
        <f>J234</f>
        <v>0</v>
      </c>
      <c r="K63" s="190"/>
    </row>
    <row r="64" s="7" customFormat="1" ht="24.96" customHeight="1">
      <c r="B64" s="177"/>
      <c r="C64" s="178"/>
      <c r="D64" s="179" t="s">
        <v>140</v>
      </c>
      <c r="E64" s="180"/>
      <c r="F64" s="180"/>
      <c r="G64" s="180"/>
      <c r="H64" s="180"/>
      <c r="I64" s="181"/>
      <c r="J64" s="182">
        <f>J236</f>
        <v>0</v>
      </c>
      <c r="K64" s="183"/>
    </row>
    <row r="65" s="8" customFormat="1" ht="19.92" customHeight="1">
      <c r="B65" s="184"/>
      <c r="C65" s="185"/>
      <c r="D65" s="186" t="s">
        <v>141</v>
      </c>
      <c r="E65" s="187"/>
      <c r="F65" s="187"/>
      <c r="G65" s="187"/>
      <c r="H65" s="187"/>
      <c r="I65" s="188"/>
      <c r="J65" s="189">
        <f>J237</f>
        <v>0</v>
      </c>
      <c r="K65" s="190"/>
    </row>
    <row r="66" s="8" customFormat="1" ht="19.92" customHeight="1">
      <c r="B66" s="184"/>
      <c r="C66" s="185"/>
      <c r="D66" s="186" t="s">
        <v>143</v>
      </c>
      <c r="E66" s="187"/>
      <c r="F66" s="187"/>
      <c r="G66" s="187"/>
      <c r="H66" s="187"/>
      <c r="I66" s="188"/>
      <c r="J66" s="189">
        <f>J292</f>
        <v>0</v>
      </c>
      <c r="K66" s="190"/>
    </row>
    <row r="67" s="1" customFormat="1" ht="21.84" customHeight="1">
      <c r="B67" s="46"/>
      <c r="C67" s="47"/>
      <c r="D67" s="47"/>
      <c r="E67" s="47"/>
      <c r="F67" s="47"/>
      <c r="G67" s="47"/>
      <c r="H67" s="47"/>
      <c r="I67" s="144"/>
      <c r="J67" s="47"/>
      <c r="K67" s="51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66"/>
      <c r="J68" s="68"/>
      <c r="K68" s="69"/>
    </row>
    <row r="72" s="1" customFormat="1" ht="6.96" customHeight="1">
      <c r="B72" s="70"/>
      <c r="C72" s="71"/>
      <c r="D72" s="71"/>
      <c r="E72" s="71"/>
      <c r="F72" s="71"/>
      <c r="G72" s="71"/>
      <c r="H72" s="71"/>
      <c r="I72" s="169"/>
      <c r="J72" s="71"/>
      <c r="K72" s="71"/>
      <c r="L72" s="72"/>
    </row>
    <row r="73" s="1" customFormat="1" ht="36.96" customHeight="1">
      <c r="B73" s="46"/>
      <c r="C73" s="73" t="s">
        <v>148</v>
      </c>
      <c r="D73" s="74"/>
      <c r="E73" s="74"/>
      <c r="F73" s="74"/>
      <c r="G73" s="74"/>
      <c r="H73" s="74"/>
      <c r="I73" s="191"/>
      <c r="J73" s="74"/>
      <c r="K73" s="74"/>
      <c r="L73" s="72"/>
    </row>
    <row r="74" s="1" customFormat="1" ht="6.96" customHeight="1">
      <c r="B74" s="46"/>
      <c r="C74" s="74"/>
      <c r="D74" s="74"/>
      <c r="E74" s="74"/>
      <c r="F74" s="74"/>
      <c r="G74" s="74"/>
      <c r="H74" s="74"/>
      <c r="I74" s="191"/>
      <c r="J74" s="74"/>
      <c r="K74" s="74"/>
      <c r="L74" s="72"/>
    </row>
    <row r="75" s="1" customFormat="1" ht="14.4" customHeight="1">
      <c r="B75" s="46"/>
      <c r="C75" s="76" t="s">
        <v>18</v>
      </c>
      <c r="D75" s="74"/>
      <c r="E75" s="74"/>
      <c r="F75" s="74"/>
      <c r="G75" s="74"/>
      <c r="H75" s="74"/>
      <c r="I75" s="191"/>
      <c r="J75" s="74"/>
      <c r="K75" s="74"/>
      <c r="L75" s="72"/>
    </row>
    <row r="76" s="1" customFormat="1" ht="16.5" customHeight="1">
      <c r="B76" s="46"/>
      <c r="C76" s="74"/>
      <c r="D76" s="74"/>
      <c r="E76" s="192" t="str">
        <f>E7</f>
        <v>Oprava podlah v dílnách areálu TSS</v>
      </c>
      <c r="F76" s="76"/>
      <c r="G76" s="76"/>
      <c r="H76" s="76"/>
      <c r="I76" s="191"/>
      <c r="J76" s="74"/>
      <c r="K76" s="74"/>
      <c r="L76" s="72"/>
    </row>
    <row r="77" s="1" customFormat="1" ht="14.4" customHeight="1">
      <c r="B77" s="46"/>
      <c r="C77" s="76" t="s">
        <v>116</v>
      </c>
      <c r="D77" s="74"/>
      <c r="E77" s="74"/>
      <c r="F77" s="74"/>
      <c r="G77" s="74"/>
      <c r="H77" s="74"/>
      <c r="I77" s="191"/>
      <c r="J77" s="74"/>
      <c r="K77" s="74"/>
      <c r="L77" s="72"/>
    </row>
    <row r="78" s="1" customFormat="1" ht="17.25" customHeight="1">
      <c r="B78" s="46"/>
      <c r="C78" s="74"/>
      <c r="D78" s="74"/>
      <c r="E78" s="82" t="str">
        <f>E9</f>
        <v>2017-133-10 - m.č.112 - dílna</v>
      </c>
      <c r="F78" s="74"/>
      <c r="G78" s="74"/>
      <c r="H78" s="74"/>
      <c r="I78" s="191"/>
      <c r="J78" s="74"/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191"/>
      <c r="J79" s="74"/>
      <c r="K79" s="74"/>
      <c r="L79" s="72"/>
    </row>
    <row r="80" s="1" customFormat="1" ht="18" customHeight="1">
      <c r="B80" s="46"/>
      <c r="C80" s="76" t="s">
        <v>23</v>
      </c>
      <c r="D80" s="74"/>
      <c r="E80" s="74"/>
      <c r="F80" s="193" t="str">
        <f>F12</f>
        <v>ul.Soudní 988, Praha 4</v>
      </c>
      <c r="G80" s="74"/>
      <c r="H80" s="74"/>
      <c r="I80" s="194" t="s">
        <v>25</v>
      </c>
      <c r="J80" s="85" t="str">
        <f>IF(J12="","",J12)</f>
        <v>26. 7. 2017</v>
      </c>
      <c r="K80" s="74"/>
      <c r="L80" s="72"/>
    </row>
    <row r="81" s="1" customFormat="1" ht="6.96" customHeight="1">
      <c r="B81" s="46"/>
      <c r="C81" s="74"/>
      <c r="D81" s="74"/>
      <c r="E81" s="74"/>
      <c r="F81" s="74"/>
      <c r="G81" s="74"/>
      <c r="H81" s="74"/>
      <c r="I81" s="191"/>
      <c r="J81" s="74"/>
      <c r="K81" s="74"/>
      <c r="L81" s="72"/>
    </row>
    <row r="82" s="1" customFormat="1">
      <c r="B82" s="46"/>
      <c r="C82" s="76" t="s">
        <v>27</v>
      </c>
      <c r="D82" s="74"/>
      <c r="E82" s="74"/>
      <c r="F82" s="193" t="str">
        <f>E15</f>
        <v>Vězeňská služba ČR Soudní 1672/1a, Praha 4</v>
      </c>
      <c r="G82" s="74"/>
      <c r="H82" s="74"/>
      <c r="I82" s="194" t="s">
        <v>33</v>
      </c>
      <c r="J82" s="193" t="str">
        <f>E21</f>
        <v>Arch.Ing. Lubomír Hromádko, Lamačova 858,Praha 5</v>
      </c>
      <c r="K82" s="74"/>
      <c r="L82" s="72"/>
    </row>
    <row r="83" s="1" customFormat="1" ht="14.4" customHeight="1">
      <c r="B83" s="46"/>
      <c r="C83" s="76" t="s">
        <v>31</v>
      </c>
      <c r="D83" s="74"/>
      <c r="E83" s="74"/>
      <c r="F83" s="193" t="str">
        <f>IF(E18="","",E18)</f>
        <v/>
      </c>
      <c r="G83" s="74"/>
      <c r="H83" s="74"/>
      <c r="I83" s="191"/>
      <c r="J83" s="74"/>
      <c r="K83" s="74"/>
      <c r="L83" s="72"/>
    </row>
    <row r="84" s="1" customFormat="1" ht="10.32" customHeight="1">
      <c r="B84" s="46"/>
      <c r="C84" s="74"/>
      <c r="D84" s="74"/>
      <c r="E84" s="74"/>
      <c r="F84" s="74"/>
      <c r="G84" s="74"/>
      <c r="H84" s="74"/>
      <c r="I84" s="191"/>
      <c r="J84" s="74"/>
      <c r="K84" s="74"/>
      <c r="L84" s="72"/>
    </row>
    <row r="85" s="9" customFormat="1" ht="29.28" customHeight="1">
      <c r="B85" s="195"/>
      <c r="C85" s="196" t="s">
        <v>149</v>
      </c>
      <c r="D85" s="197" t="s">
        <v>57</v>
      </c>
      <c r="E85" s="197" t="s">
        <v>53</v>
      </c>
      <c r="F85" s="197" t="s">
        <v>150</v>
      </c>
      <c r="G85" s="197" t="s">
        <v>151</v>
      </c>
      <c r="H85" s="197" t="s">
        <v>152</v>
      </c>
      <c r="I85" s="198" t="s">
        <v>153</v>
      </c>
      <c r="J85" s="197" t="s">
        <v>120</v>
      </c>
      <c r="K85" s="199" t="s">
        <v>154</v>
      </c>
      <c r="L85" s="200"/>
      <c r="M85" s="102" t="s">
        <v>155</v>
      </c>
      <c r="N85" s="103" t="s">
        <v>42</v>
      </c>
      <c r="O85" s="103" t="s">
        <v>156</v>
      </c>
      <c r="P85" s="103" t="s">
        <v>157</v>
      </c>
      <c r="Q85" s="103" t="s">
        <v>158</v>
      </c>
      <c r="R85" s="103" t="s">
        <v>159</v>
      </c>
      <c r="S85" s="103" t="s">
        <v>160</v>
      </c>
      <c r="T85" s="104" t="s">
        <v>161</v>
      </c>
    </row>
    <row r="86" s="1" customFormat="1" ht="29.28" customHeight="1">
      <c r="B86" s="46"/>
      <c r="C86" s="108" t="s">
        <v>121</v>
      </c>
      <c r="D86" s="74"/>
      <c r="E86" s="74"/>
      <c r="F86" s="74"/>
      <c r="G86" s="74"/>
      <c r="H86" s="74"/>
      <c r="I86" s="191"/>
      <c r="J86" s="201">
        <f>BK86</f>
        <v>0</v>
      </c>
      <c r="K86" s="74"/>
      <c r="L86" s="72"/>
      <c r="M86" s="105"/>
      <c r="N86" s="106"/>
      <c r="O86" s="106"/>
      <c r="P86" s="202">
        <f>P87+P236</f>
        <v>0</v>
      </c>
      <c r="Q86" s="106"/>
      <c r="R86" s="202">
        <f>R87+R236</f>
        <v>1.7865591599999999</v>
      </c>
      <c r="S86" s="106"/>
      <c r="T86" s="203">
        <f>T87+T236</f>
        <v>2.4485999999999999</v>
      </c>
      <c r="AT86" s="24" t="s">
        <v>71</v>
      </c>
      <c r="AU86" s="24" t="s">
        <v>122</v>
      </c>
      <c r="BK86" s="204">
        <f>BK87+BK236</f>
        <v>0</v>
      </c>
    </row>
    <row r="87" s="10" customFormat="1" ht="37.44" customHeight="1">
      <c r="B87" s="205"/>
      <c r="C87" s="206"/>
      <c r="D87" s="207" t="s">
        <v>71</v>
      </c>
      <c r="E87" s="208" t="s">
        <v>162</v>
      </c>
      <c r="F87" s="208" t="s">
        <v>163</v>
      </c>
      <c r="G87" s="206"/>
      <c r="H87" s="206"/>
      <c r="I87" s="209"/>
      <c r="J87" s="210">
        <f>BK87</f>
        <v>0</v>
      </c>
      <c r="K87" s="206"/>
      <c r="L87" s="211"/>
      <c r="M87" s="212"/>
      <c r="N87" s="213"/>
      <c r="O87" s="213"/>
      <c r="P87" s="214">
        <f>P88+P94+P157+P178+P224+P234</f>
        <v>0</v>
      </c>
      <c r="Q87" s="213"/>
      <c r="R87" s="214">
        <f>R88+R94+R157+R178+R224+R234</f>
        <v>1.6099559999999999</v>
      </c>
      <c r="S87" s="213"/>
      <c r="T87" s="215">
        <f>T88+T94+T157+T178+T224+T234</f>
        <v>2.4485999999999999</v>
      </c>
      <c r="AR87" s="216" t="s">
        <v>80</v>
      </c>
      <c r="AT87" s="217" t="s">
        <v>71</v>
      </c>
      <c r="AU87" s="217" t="s">
        <v>72</v>
      </c>
      <c r="AY87" s="216" t="s">
        <v>164</v>
      </c>
      <c r="BK87" s="218">
        <f>BK88+BK94+BK157+BK178+BK224+BK234</f>
        <v>0</v>
      </c>
    </row>
    <row r="88" s="10" customFormat="1" ht="19.92" customHeight="1">
      <c r="B88" s="205"/>
      <c r="C88" s="206"/>
      <c r="D88" s="207" t="s">
        <v>71</v>
      </c>
      <c r="E88" s="219" t="s">
        <v>80</v>
      </c>
      <c r="F88" s="219" t="s">
        <v>165</v>
      </c>
      <c r="G88" s="206"/>
      <c r="H88" s="206"/>
      <c r="I88" s="209"/>
      <c r="J88" s="220">
        <f>BK88</f>
        <v>0</v>
      </c>
      <c r="K88" s="206"/>
      <c r="L88" s="211"/>
      <c r="M88" s="212"/>
      <c r="N88" s="213"/>
      <c r="O88" s="213"/>
      <c r="P88" s="214">
        <f>SUM(P89:P93)</f>
        <v>0</v>
      </c>
      <c r="Q88" s="213"/>
      <c r="R88" s="214">
        <f>SUM(R89:R93)</f>
        <v>0.0012720000000000001</v>
      </c>
      <c r="S88" s="213"/>
      <c r="T88" s="215">
        <f>SUM(T89:T93)</f>
        <v>2.4485999999999999</v>
      </c>
      <c r="AR88" s="216" t="s">
        <v>80</v>
      </c>
      <c r="AT88" s="217" t="s">
        <v>71</v>
      </c>
      <c r="AU88" s="217" t="s">
        <v>80</v>
      </c>
      <c r="AY88" s="216" t="s">
        <v>164</v>
      </c>
      <c r="BK88" s="218">
        <f>SUM(BK89:BK93)</f>
        <v>0</v>
      </c>
    </row>
    <row r="89" s="1" customFormat="1" ht="38.25" customHeight="1">
      <c r="B89" s="46"/>
      <c r="C89" s="221" t="s">
        <v>80</v>
      </c>
      <c r="D89" s="221" t="s">
        <v>166</v>
      </c>
      <c r="E89" s="222" t="s">
        <v>167</v>
      </c>
      <c r="F89" s="223" t="s">
        <v>826</v>
      </c>
      <c r="G89" s="224" t="s">
        <v>169</v>
      </c>
      <c r="H89" s="225">
        <v>31.800000000000001</v>
      </c>
      <c r="I89" s="226"/>
      <c r="J89" s="227">
        <f>ROUND(I89*H89,2)</f>
        <v>0</v>
      </c>
      <c r="K89" s="223" t="s">
        <v>170</v>
      </c>
      <c r="L89" s="72"/>
      <c r="M89" s="228" t="s">
        <v>21</v>
      </c>
      <c r="N89" s="229" t="s">
        <v>43</v>
      </c>
      <c r="O89" s="47"/>
      <c r="P89" s="230">
        <f>O89*H89</f>
        <v>0</v>
      </c>
      <c r="Q89" s="230">
        <v>4.0000000000000003E-05</v>
      </c>
      <c r="R89" s="230">
        <f>Q89*H89</f>
        <v>0.0012720000000000001</v>
      </c>
      <c r="S89" s="230">
        <v>0.076999999999999999</v>
      </c>
      <c r="T89" s="231">
        <f>S89*H89</f>
        <v>2.4485999999999999</v>
      </c>
      <c r="AR89" s="24" t="s">
        <v>171</v>
      </c>
      <c r="AT89" s="24" t="s">
        <v>166</v>
      </c>
      <c r="AU89" s="24" t="s">
        <v>82</v>
      </c>
      <c r="AY89" s="24" t="s">
        <v>164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24" t="s">
        <v>80</v>
      </c>
      <c r="BK89" s="232">
        <f>ROUND(I89*H89,2)</f>
        <v>0</v>
      </c>
      <c r="BL89" s="24" t="s">
        <v>171</v>
      </c>
      <c r="BM89" s="24" t="s">
        <v>1427</v>
      </c>
    </row>
    <row r="90" s="11" customFormat="1">
      <c r="B90" s="233"/>
      <c r="C90" s="234"/>
      <c r="D90" s="235" t="s">
        <v>173</v>
      </c>
      <c r="E90" s="236" t="s">
        <v>21</v>
      </c>
      <c r="F90" s="237" t="s">
        <v>1428</v>
      </c>
      <c r="G90" s="234"/>
      <c r="H90" s="236" t="s">
        <v>21</v>
      </c>
      <c r="I90" s="238"/>
      <c r="J90" s="234"/>
      <c r="K90" s="234"/>
      <c r="L90" s="239"/>
      <c r="M90" s="240"/>
      <c r="N90" s="241"/>
      <c r="O90" s="241"/>
      <c r="P90" s="241"/>
      <c r="Q90" s="241"/>
      <c r="R90" s="241"/>
      <c r="S90" s="241"/>
      <c r="T90" s="242"/>
      <c r="AT90" s="243" t="s">
        <v>173</v>
      </c>
      <c r="AU90" s="243" t="s">
        <v>82</v>
      </c>
      <c r="AV90" s="11" t="s">
        <v>80</v>
      </c>
      <c r="AW90" s="11" t="s">
        <v>35</v>
      </c>
      <c r="AX90" s="11" t="s">
        <v>72</v>
      </c>
      <c r="AY90" s="243" t="s">
        <v>164</v>
      </c>
    </row>
    <row r="91" s="11" customFormat="1">
      <c r="B91" s="233"/>
      <c r="C91" s="234"/>
      <c r="D91" s="235" t="s">
        <v>173</v>
      </c>
      <c r="E91" s="236" t="s">
        <v>21</v>
      </c>
      <c r="F91" s="237" t="s">
        <v>829</v>
      </c>
      <c r="G91" s="234"/>
      <c r="H91" s="236" t="s">
        <v>21</v>
      </c>
      <c r="I91" s="238"/>
      <c r="J91" s="234"/>
      <c r="K91" s="234"/>
      <c r="L91" s="239"/>
      <c r="M91" s="240"/>
      <c r="N91" s="241"/>
      <c r="O91" s="241"/>
      <c r="P91" s="241"/>
      <c r="Q91" s="241"/>
      <c r="R91" s="241"/>
      <c r="S91" s="241"/>
      <c r="T91" s="242"/>
      <c r="AT91" s="243" t="s">
        <v>173</v>
      </c>
      <c r="AU91" s="243" t="s">
        <v>82</v>
      </c>
      <c r="AV91" s="11" t="s">
        <v>80</v>
      </c>
      <c r="AW91" s="11" t="s">
        <v>35</v>
      </c>
      <c r="AX91" s="11" t="s">
        <v>72</v>
      </c>
      <c r="AY91" s="243" t="s">
        <v>164</v>
      </c>
    </row>
    <row r="92" s="12" customFormat="1">
      <c r="B92" s="244"/>
      <c r="C92" s="245"/>
      <c r="D92" s="235" t="s">
        <v>173</v>
      </c>
      <c r="E92" s="246" t="s">
        <v>21</v>
      </c>
      <c r="F92" s="247" t="s">
        <v>1429</v>
      </c>
      <c r="G92" s="245"/>
      <c r="H92" s="248">
        <v>31.800000000000001</v>
      </c>
      <c r="I92" s="249"/>
      <c r="J92" s="245"/>
      <c r="K92" s="245"/>
      <c r="L92" s="250"/>
      <c r="M92" s="251"/>
      <c r="N92" s="252"/>
      <c r="O92" s="252"/>
      <c r="P92" s="252"/>
      <c r="Q92" s="252"/>
      <c r="R92" s="252"/>
      <c r="S92" s="252"/>
      <c r="T92" s="253"/>
      <c r="AT92" s="254" t="s">
        <v>173</v>
      </c>
      <c r="AU92" s="254" t="s">
        <v>82</v>
      </c>
      <c r="AV92" s="12" t="s">
        <v>82</v>
      </c>
      <c r="AW92" s="12" t="s">
        <v>35</v>
      </c>
      <c r="AX92" s="12" t="s">
        <v>72</v>
      </c>
      <c r="AY92" s="254" t="s">
        <v>164</v>
      </c>
    </row>
    <row r="93" s="13" customFormat="1">
      <c r="B93" s="255"/>
      <c r="C93" s="256"/>
      <c r="D93" s="235" t="s">
        <v>173</v>
      </c>
      <c r="E93" s="257" t="s">
        <v>21</v>
      </c>
      <c r="F93" s="258" t="s">
        <v>177</v>
      </c>
      <c r="G93" s="256"/>
      <c r="H93" s="259">
        <v>31.800000000000001</v>
      </c>
      <c r="I93" s="260"/>
      <c r="J93" s="256"/>
      <c r="K93" s="256"/>
      <c r="L93" s="261"/>
      <c r="M93" s="262"/>
      <c r="N93" s="263"/>
      <c r="O93" s="263"/>
      <c r="P93" s="263"/>
      <c r="Q93" s="263"/>
      <c r="R93" s="263"/>
      <c r="S93" s="263"/>
      <c r="T93" s="264"/>
      <c r="AT93" s="265" t="s">
        <v>173</v>
      </c>
      <c r="AU93" s="265" t="s">
        <v>82</v>
      </c>
      <c r="AV93" s="13" t="s">
        <v>171</v>
      </c>
      <c r="AW93" s="13" t="s">
        <v>35</v>
      </c>
      <c r="AX93" s="13" t="s">
        <v>80</v>
      </c>
      <c r="AY93" s="265" t="s">
        <v>164</v>
      </c>
    </row>
    <row r="94" s="10" customFormat="1" ht="29.88" customHeight="1">
      <c r="B94" s="205"/>
      <c r="C94" s="206"/>
      <c r="D94" s="207" t="s">
        <v>71</v>
      </c>
      <c r="E94" s="219" t="s">
        <v>202</v>
      </c>
      <c r="F94" s="219" t="s">
        <v>306</v>
      </c>
      <c r="G94" s="206"/>
      <c r="H94" s="206"/>
      <c r="I94" s="209"/>
      <c r="J94" s="220">
        <f>BK94</f>
        <v>0</v>
      </c>
      <c r="K94" s="206"/>
      <c r="L94" s="211"/>
      <c r="M94" s="212"/>
      <c r="N94" s="213"/>
      <c r="O94" s="213"/>
      <c r="P94" s="214">
        <f>SUM(P95:P156)</f>
        <v>0</v>
      </c>
      <c r="Q94" s="213"/>
      <c r="R94" s="214">
        <f>SUM(R95:R156)</f>
        <v>1.5990942000000001</v>
      </c>
      <c r="S94" s="213"/>
      <c r="T94" s="215">
        <f>SUM(T95:T156)</f>
        <v>0</v>
      </c>
      <c r="AR94" s="216" t="s">
        <v>80</v>
      </c>
      <c r="AT94" s="217" t="s">
        <v>71</v>
      </c>
      <c r="AU94" s="217" t="s">
        <v>80</v>
      </c>
      <c r="AY94" s="216" t="s">
        <v>164</v>
      </c>
      <c r="BK94" s="218">
        <f>SUM(BK95:BK156)</f>
        <v>0</v>
      </c>
    </row>
    <row r="95" s="1" customFormat="1" ht="25.5" customHeight="1">
      <c r="B95" s="46"/>
      <c r="C95" s="221" t="s">
        <v>82</v>
      </c>
      <c r="D95" s="221" t="s">
        <v>166</v>
      </c>
      <c r="E95" s="222" t="s">
        <v>1430</v>
      </c>
      <c r="F95" s="223" t="s">
        <v>1431</v>
      </c>
      <c r="G95" s="224" t="s">
        <v>169</v>
      </c>
      <c r="H95" s="225">
        <v>31.800000000000001</v>
      </c>
      <c r="I95" s="226"/>
      <c r="J95" s="227">
        <f>ROUND(I95*H95,2)</f>
        <v>0</v>
      </c>
      <c r="K95" s="223" t="s">
        <v>170</v>
      </c>
      <c r="L95" s="72"/>
      <c r="M95" s="228" t="s">
        <v>21</v>
      </c>
      <c r="N95" s="229" t="s">
        <v>43</v>
      </c>
      <c r="O95" s="47"/>
      <c r="P95" s="230">
        <f>O95*H95</f>
        <v>0</v>
      </c>
      <c r="Q95" s="230">
        <v>0</v>
      </c>
      <c r="R95" s="230">
        <f>Q95*H95</f>
        <v>0</v>
      </c>
      <c r="S95" s="230">
        <v>0</v>
      </c>
      <c r="T95" s="231">
        <f>S95*H95</f>
        <v>0</v>
      </c>
      <c r="AR95" s="24" t="s">
        <v>171</v>
      </c>
      <c r="AT95" s="24" t="s">
        <v>166</v>
      </c>
      <c r="AU95" s="24" t="s">
        <v>82</v>
      </c>
      <c r="AY95" s="24" t="s">
        <v>164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24" t="s">
        <v>80</v>
      </c>
      <c r="BK95" s="232">
        <f>ROUND(I95*H95,2)</f>
        <v>0</v>
      </c>
      <c r="BL95" s="24" t="s">
        <v>171</v>
      </c>
      <c r="BM95" s="24" t="s">
        <v>1432</v>
      </c>
    </row>
    <row r="96" s="11" customFormat="1">
      <c r="B96" s="233"/>
      <c r="C96" s="234"/>
      <c r="D96" s="235" t="s">
        <v>173</v>
      </c>
      <c r="E96" s="236" t="s">
        <v>21</v>
      </c>
      <c r="F96" s="237" t="s">
        <v>1428</v>
      </c>
      <c r="G96" s="234"/>
      <c r="H96" s="236" t="s">
        <v>21</v>
      </c>
      <c r="I96" s="238"/>
      <c r="J96" s="234"/>
      <c r="K96" s="234"/>
      <c r="L96" s="239"/>
      <c r="M96" s="240"/>
      <c r="N96" s="241"/>
      <c r="O96" s="241"/>
      <c r="P96" s="241"/>
      <c r="Q96" s="241"/>
      <c r="R96" s="241"/>
      <c r="S96" s="241"/>
      <c r="T96" s="242"/>
      <c r="AT96" s="243" t="s">
        <v>173</v>
      </c>
      <c r="AU96" s="243" t="s">
        <v>82</v>
      </c>
      <c r="AV96" s="11" t="s">
        <v>80</v>
      </c>
      <c r="AW96" s="11" t="s">
        <v>35</v>
      </c>
      <c r="AX96" s="11" t="s">
        <v>72</v>
      </c>
      <c r="AY96" s="243" t="s">
        <v>164</v>
      </c>
    </row>
    <row r="97" s="11" customFormat="1">
      <c r="B97" s="233"/>
      <c r="C97" s="234"/>
      <c r="D97" s="235" t="s">
        <v>173</v>
      </c>
      <c r="E97" s="236" t="s">
        <v>21</v>
      </c>
      <c r="F97" s="237" t="s">
        <v>323</v>
      </c>
      <c r="G97" s="234"/>
      <c r="H97" s="236" t="s">
        <v>21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AT97" s="243" t="s">
        <v>173</v>
      </c>
      <c r="AU97" s="243" t="s">
        <v>82</v>
      </c>
      <c r="AV97" s="11" t="s">
        <v>80</v>
      </c>
      <c r="AW97" s="11" t="s">
        <v>35</v>
      </c>
      <c r="AX97" s="11" t="s">
        <v>72</v>
      </c>
      <c r="AY97" s="243" t="s">
        <v>164</v>
      </c>
    </row>
    <row r="98" s="11" customFormat="1">
      <c r="B98" s="233"/>
      <c r="C98" s="234"/>
      <c r="D98" s="235" t="s">
        <v>173</v>
      </c>
      <c r="E98" s="236" t="s">
        <v>21</v>
      </c>
      <c r="F98" s="237" t="s">
        <v>1433</v>
      </c>
      <c r="G98" s="234"/>
      <c r="H98" s="236" t="s">
        <v>21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AT98" s="243" t="s">
        <v>173</v>
      </c>
      <c r="AU98" s="243" t="s">
        <v>82</v>
      </c>
      <c r="AV98" s="11" t="s">
        <v>80</v>
      </c>
      <c r="AW98" s="11" t="s">
        <v>35</v>
      </c>
      <c r="AX98" s="11" t="s">
        <v>72</v>
      </c>
      <c r="AY98" s="243" t="s">
        <v>164</v>
      </c>
    </row>
    <row r="99" s="12" customFormat="1">
      <c r="B99" s="244"/>
      <c r="C99" s="245"/>
      <c r="D99" s="235" t="s">
        <v>173</v>
      </c>
      <c r="E99" s="246" t="s">
        <v>21</v>
      </c>
      <c r="F99" s="247" t="s">
        <v>1429</v>
      </c>
      <c r="G99" s="245"/>
      <c r="H99" s="248">
        <v>31.800000000000001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AT99" s="254" t="s">
        <v>173</v>
      </c>
      <c r="AU99" s="254" t="s">
        <v>82</v>
      </c>
      <c r="AV99" s="12" t="s">
        <v>82</v>
      </c>
      <c r="AW99" s="12" t="s">
        <v>35</v>
      </c>
      <c r="AX99" s="12" t="s">
        <v>72</v>
      </c>
      <c r="AY99" s="254" t="s">
        <v>164</v>
      </c>
    </row>
    <row r="100" s="11" customFormat="1">
      <c r="B100" s="233"/>
      <c r="C100" s="234"/>
      <c r="D100" s="235" t="s">
        <v>173</v>
      </c>
      <c r="E100" s="236" t="s">
        <v>21</v>
      </c>
      <c r="F100" s="237" t="s">
        <v>1434</v>
      </c>
      <c r="G100" s="234"/>
      <c r="H100" s="236" t="s">
        <v>21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AT100" s="243" t="s">
        <v>173</v>
      </c>
      <c r="AU100" s="243" t="s">
        <v>82</v>
      </c>
      <c r="AV100" s="11" t="s">
        <v>80</v>
      </c>
      <c r="AW100" s="11" t="s">
        <v>35</v>
      </c>
      <c r="AX100" s="11" t="s">
        <v>72</v>
      </c>
      <c r="AY100" s="243" t="s">
        <v>164</v>
      </c>
    </row>
    <row r="101" s="13" customFormat="1">
      <c r="B101" s="255"/>
      <c r="C101" s="256"/>
      <c r="D101" s="235" t="s">
        <v>173</v>
      </c>
      <c r="E101" s="257" t="s">
        <v>21</v>
      </c>
      <c r="F101" s="258" t="s">
        <v>177</v>
      </c>
      <c r="G101" s="256"/>
      <c r="H101" s="259">
        <v>31.800000000000001</v>
      </c>
      <c r="I101" s="260"/>
      <c r="J101" s="256"/>
      <c r="K101" s="256"/>
      <c r="L101" s="261"/>
      <c r="M101" s="262"/>
      <c r="N101" s="263"/>
      <c r="O101" s="263"/>
      <c r="P101" s="263"/>
      <c r="Q101" s="263"/>
      <c r="R101" s="263"/>
      <c r="S101" s="263"/>
      <c r="T101" s="264"/>
      <c r="AT101" s="265" t="s">
        <v>173</v>
      </c>
      <c r="AU101" s="265" t="s">
        <v>82</v>
      </c>
      <c r="AV101" s="13" t="s">
        <v>171</v>
      </c>
      <c r="AW101" s="13" t="s">
        <v>35</v>
      </c>
      <c r="AX101" s="13" t="s">
        <v>80</v>
      </c>
      <c r="AY101" s="265" t="s">
        <v>164</v>
      </c>
    </row>
    <row r="102" s="1" customFormat="1" ht="25.5" customHeight="1">
      <c r="B102" s="46"/>
      <c r="C102" s="266" t="s">
        <v>185</v>
      </c>
      <c r="D102" s="266" t="s">
        <v>238</v>
      </c>
      <c r="E102" s="267" t="s">
        <v>1435</v>
      </c>
      <c r="F102" s="268" t="s">
        <v>1436</v>
      </c>
      <c r="G102" s="269" t="s">
        <v>340</v>
      </c>
      <c r="H102" s="270">
        <v>1272</v>
      </c>
      <c r="I102" s="271"/>
      <c r="J102" s="272">
        <f>ROUND(I102*H102,2)</f>
        <v>0</v>
      </c>
      <c r="K102" s="268" t="s">
        <v>21</v>
      </c>
      <c r="L102" s="273"/>
      <c r="M102" s="274" t="s">
        <v>21</v>
      </c>
      <c r="N102" s="275" t="s">
        <v>43</v>
      </c>
      <c r="O102" s="47"/>
      <c r="P102" s="230">
        <f>O102*H102</f>
        <v>0</v>
      </c>
      <c r="Q102" s="230">
        <v>0.001</v>
      </c>
      <c r="R102" s="230">
        <f>Q102*H102</f>
        <v>1.272</v>
      </c>
      <c r="S102" s="230">
        <v>0</v>
      </c>
      <c r="T102" s="231">
        <f>S102*H102</f>
        <v>0</v>
      </c>
      <c r="AR102" s="24" t="s">
        <v>210</v>
      </c>
      <c r="AT102" s="24" t="s">
        <v>238</v>
      </c>
      <c r="AU102" s="24" t="s">
        <v>82</v>
      </c>
      <c r="AY102" s="24" t="s">
        <v>164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24" t="s">
        <v>80</v>
      </c>
      <c r="BK102" s="232">
        <f>ROUND(I102*H102,2)</f>
        <v>0</v>
      </c>
      <c r="BL102" s="24" t="s">
        <v>171</v>
      </c>
      <c r="BM102" s="24" t="s">
        <v>1437</v>
      </c>
    </row>
    <row r="103" s="11" customFormat="1">
      <c r="B103" s="233"/>
      <c r="C103" s="234"/>
      <c r="D103" s="235" t="s">
        <v>173</v>
      </c>
      <c r="E103" s="236" t="s">
        <v>21</v>
      </c>
      <c r="F103" s="237" t="s">
        <v>1428</v>
      </c>
      <c r="G103" s="234"/>
      <c r="H103" s="236" t="s">
        <v>21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AT103" s="243" t="s">
        <v>173</v>
      </c>
      <c r="AU103" s="243" t="s">
        <v>82</v>
      </c>
      <c r="AV103" s="11" t="s">
        <v>80</v>
      </c>
      <c r="AW103" s="11" t="s">
        <v>35</v>
      </c>
      <c r="AX103" s="11" t="s">
        <v>72</v>
      </c>
      <c r="AY103" s="243" t="s">
        <v>164</v>
      </c>
    </row>
    <row r="104" s="11" customFormat="1">
      <c r="B104" s="233"/>
      <c r="C104" s="234"/>
      <c r="D104" s="235" t="s">
        <v>173</v>
      </c>
      <c r="E104" s="236" t="s">
        <v>21</v>
      </c>
      <c r="F104" s="237" t="s">
        <v>323</v>
      </c>
      <c r="G104" s="234"/>
      <c r="H104" s="236" t="s">
        <v>21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AT104" s="243" t="s">
        <v>173</v>
      </c>
      <c r="AU104" s="243" t="s">
        <v>82</v>
      </c>
      <c r="AV104" s="11" t="s">
        <v>80</v>
      </c>
      <c r="AW104" s="11" t="s">
        <v>35</v>
      </c>
      <c r="AX104" s="11" t="s">
        <v>72</v>
      </c>
      <c r="AY104" s="243" t="s">
        <v>164</v>
      </c>
    </row>
    <row r="105" s="11" customFormat="1">
      <c r="B105" s="233"/>
      <c r="C105" s="234"/>
      <c r="D105" s="235" t="s">
        <v>173</v>
      </c>
      <c r="E105" s="236" t="s">
        <v>21</v>
      </c>
      <c r="F105" s="237" t="s">
        <v>1433</v>
      </c>
      <c r="G105" s="234"/>
      <c r="H105" s="236" t="s">
        <v>21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AT105" s="243" t="s">
        <v>173</v>
      </c>
      <c r="AU105" s="243" t="s">
        <v>82</v>
      </c>
      <c r="AV105" s="11" t="s">
        <v>80</v>
      </c>
      <c r="AW105" s="11" t="s">
        <v>35</v>
      </c>
      <c r="AX105" s="11" t="s">
        <v>72</v>
      </c>
      <c r="AY105" s="243" t="s">
        <v>164</v>
      </c>
    </row>
    <row r="106" s="12" customFormat="1">
      <c r="B106" s="244"/>
      <c r="C106" s="245"/>
      <c r="D106" s="235" t="s">
        <v>173</v>
      </c>
      <c r="E106" s="246" t="s">
        <v>21</v>
      </c>
      <c r="F106" s="247" t="s">
        <v>1438</v>
      </c>
      <c r="G106" s="245"/>
      <c r="H106" s="248">
        <v>1272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AT106" s="254" t="s">
        <v>173</v>
      </c>
      <c r="AU106" s="254" t="s">
        <v>82</v>
      </c>
      <c r="AV106" s="12" t="s">
        <v>82</v>
      </c>
      <c r="AW106" s="12" t="s">
        <v>35</v>
      </c>
      <c r="AX106" s="12" t="s">
        <v>72</v>
      </c>
      <c r="AY106" s="254" t="s">
        <v>164</v>
      </c>
    </row>
    <row r="107" s="11" customFormat="1">
      <c r="B107" s="233"/>
      <c r="C107" s="234"/>
      <c r="D107" s="235" t="s">
        <v>173</v>
      </c>
      <c r="E107" s="236" t="s">
        <v>21</v>
      </c>
      <c r="F107" s="237" t="s">
        <v>1434</v>
      </c>
      <c r="G107" s="234"/>
      <c r="H107" s="236" t="s">
        <v>21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AT107" s="243" t="s">
        <v>173</v>
      </c>
      <c r="AU107" s="243" t="s">
        <v>82</v>
      </c>
      <c r="AV107" s="11" t="s">
        <v>80</v>
      </c>
      <c r="AW107" s="11" t="s">
        <v>35</v>
      </c>
      <c r="AX107" s="11" t="s">
        <v>72</v>
      </c>
      <c r="AY107" s="243" t="s">
        <v>164</v>
      </c>
    </row>
    <row r="108" s="13" customFormat="1">
      <c r="B108" s="255"/>
      <c r="C108" s="256"/>
      <c r="D108" s="235" t="s">
        <v>173</v>
      </c>
      <c r="E108" s="257" t="s">
        <v>21</v>
      </c>
      <c r="F108" s="258" t="s">
        <v>177</v>
      </c>
      <c r="G108" s="256"/>
      <c r="H108" s="259">
        <v>1272</v>
      </c>
      <c r="I108" s="260"/>
      <c r="J108" s="256"/>
      <c r="K108" s="256"/>
      <c r="L108" s="261"/>
      <c r="M108" s="262"/>
      <c r="N108" s="263"/>
      <c r="O108" s="263"/>
      <c r="P108" s="263"/>
      <c r="Q108" s="263"/>
      <c r="R108" s="263"/>
      <c r="S108" s="263"/>
      <c r="T108" s="264"/>
      <c r="AT108" s="265" t="s">
        <v>173</v>
      </c>
      <c r="AU108" s="265" t="s">
        <v>82</v>
      </c>
      <c r="AV108" s="13" t="s">
        <v>171</v>
      </c>
      <c r="AW108" s="13" t="s">
        <v>35</v>
      </c>
      <c r="AX108" s="13" t="s">
        <v>80</v>
      </c>
      <c r="AY108" s="265" t="s">
        <v>164</v>
      </c>
    </row>
    <row r="109" s="1" customFormat="1" ht="25.5" customHeight="1">
      <c r="B109" s="46"/>
      <c r="C109" s="221" t="s">
        <v>171</v>
      </c>
      <c r="D109" s="221" t="s">
        <v>166</v>
      </c>
      <c r="E109" s="222" t="s">
        <v>326</v>
      </c>
      <c r="F109" s="223" t="s">
        <v>327</v>
      </c>
      <c r="G109" s="224" t="s">
        <v>169</v>
      </c>
      <c r="H109" s="225">
        <v>31.800000000000001</v>
      </c>
      <c r="I109" s="226"/>
      <c r="J109" s="227">
        <f>ROUND(I109*H109,2)</f>
        <v>0</v>
      </c>
      <c r="K109" s="223" t="s">
        <v>21</v>
      </c>
      <c r="L109" s="72"/>
      <c r="M109" s="228" t="s">
        <v>21</v>
      </c>
      <c r="N109" s="229" t="s">
        <v>43</v>
      </c>
      <c r="O109" s="47"/>
      <c r="P109" s="230">
        <f>O109*H109</f>
        <v>0</v>
      </c>
      <c r="Q109" s="230">
        <v>0.010200000000000001</v>
      </c>
      <c r="R109" s="230">
        <f>Q109*H109</f>
        <v>0.32436000000000004</v>
      </c>
      <c r="S109" s="230">
        <v>0</v>
      </c>
      <c r="T109" s="231">
        <f>S109*H109</f>
        <v>0</v>
      </c>
      <c r="AR109" s="24" t="s">
        <v>171</v>
      </c>
      <c r="AT109" s="24" t="s">
        <v>166</v>
      </c>
      <c r="AU109" s="24" t="s">
        <v>82</v>
      </c>
      <c r="AY109" s="24" t="s">
        <v>164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24" t="s">
        <v>80</v>
      </c>
      <c r="BK109" s="232">
        <f>ROUND(I109*H109,2)</f>
        <v>0</v>
      </c>
      <c r="BL109" s="24" t="s">
        <v>171</v>
      </c>
      <c r="BM109" s="24" t="s">
        <v>1439</v>
      </c>
    </row>
    <row r="110" s="11" customFormat="1">
      <c r="B110" s="233"/>
      <c r="C110" s="234"/>
      <c r="D110" s="235" t="s">
        <v>173</v>
      </c>
      <c r="E110" s="236" t="s">
        <v>21</v>
      </c>
      <c r="F110" s="237" t="s">
        <v>1428</v>
      </c>
      <c r="G110" s="234"/>
      <c r="H110" s="236" t="s">
        <v>21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AT110" s="243" t="s">
        <v>173</v>
      </c>
      <c r="AU110" s="243" t="s">
        <v>82</v>
      </c>
      <c r="AV110" s="11" t="s">
        <v>80</v>
      </c>
      <c r="AW110" s="11" t="s">
        <v>35</v>
      </c>
      <c r="AX110" s="11" t="s">
        <v>72</v>
      </c>
      <c r="AY110" s="243" t="s">
        <v>164</v>
      </c>
    </row>
    <row r="111" s="11" customFormat="1">
      <c r="B111" s="233"/>
      <c r="C111" s="234"/>
      <c r="D111" s="235" t="s">
        <v>173</v>
      </c>
      <c r="E111" s="236" t="s">
        <v>21</v>
      </c>
      <c r="F111" s="237" t="s">
        <v>323</v>
      </c>
      <c r="G111" s="234"/>
      <c r="H111" s="236" t="s">
        <v>21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AT111" s="243" t="s">
        <v>173</v>
      </c>
      <c r="AU111" s="243" t="s">
        <v>82</v>
      </c>
      <c r="AV111" s="11" t="s">
        <v>80</v>
      </c>
      <c r="AW111" s="11" t="s">
        <v>35</v>
      </c>
      <c r="AX111" s="11" t="s">
        <v>72</v>
      </c>
      <c r="AY111" s="243" t="s">
        <v>164</v>
      </c>
    </row>
    <row r="112" s="11" customFormat="1">
      <c r="B112" s="233"/>
      <c r="C112" s="234"/>
      <c r="D112" s="235" t="s">
        <v>173</v>
      </c>
      <c r="E112" s="236" t="s">
        <v>21</v>
      </c>
      <c r="F112" s="237" t="s">
        <v>324</v>
      </c>
      <c r="G112" s="234"/>
      <c r="H112" s="236" t="s">
        <v>21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AT112" s="243" t="s">
        <v>173</v>
      </c>
      <c r="AU112" s="243" t="s">
        <v>82</v>
      </c>
      <c r="AV112" s="11" t="s">
        <v>80</v>
      </c>
      <c r="AW112" s="11" t="s">
        <v>35</v>
      </c>
      <c r="AX112" s="11" t="s">
        <v>72</v>
      </c>
      <c r="AY112" s="243" t="s">
        <v>164</v>
      </c>
    </row>
    <row r="113" s="12" customFormat="1">
      <c r="B113" s="244"/>
      <c r="C113" s="245"/>
      <c r="D113" s="235" t="s">
        <v>173</v>
      </c>
      <c r="E113" s="246" t="s">
        <v>21</v>
      </c>
      <c r="F113" s="247" t="s">
        <v>1429</v>
      </c>
      <c r="G113" s="245"/>
      <c r="H113" s="248">
        <v>31.800000000000001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AT113" s="254" t="s">
        <v>173</v>
      </c>
      <c r="AU113" s="254" t="s">
        <v>82</v>
      </c>
      <c r="AV113" s="12" t="s">
        <v>82</v>
      </c>
      <c r="AW113" s="12" t="s">
        <v>35</v>
      </c>
      <c r="AX113" s="12" t="s">
        <v>72</v>
      </c>
      <c r="AY113" s="254" t="s">
        <v>164</v>
      </c>
    </row>
    <row r="114" s="11" customFormat="1">
      <c r="B114" s="233"/>
      <c r="C114" s="234"/>
      <c r="D114" s="235" t="s">
        <v>173</v>
      </c>
      <c r="E114" s="236" t="s">
        <v>21</v>
      </c>
      <c r="F114" s="237" t="s">
        <v>329</v>
      </c>
      <c r="G114" s="234"/>
      <c r="H114" s="236" t="s">
        <v>21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AT114" s="243" t="s">
        <v>173</v>
      </c>
      <c r="AU114" s="243" t="s">
        <v>82</v>
      </c>
      <c r="AV114" s="11" t="s">
        <v>80</v>
      </c>
      <c r="AW114" s="11" t="s">
        <v>35</v>
      </c>
      <c r="AX114" s="11" t="s">
        <v>72</v>
      </c>
      <c r="AY114" s="243" t="s">
        <v>164</v>
      </c>
    </row>
    <row r="115" s="13" customFormat="1">
      <c r="B115" s="255"/>
      <c r="C115" s="256"/>
      <c r="D115" s="235" t="s">
        <v>173</v>
      </c>
      <c r="E115" s="257" t="s">
        <v>21</v>
      </c>
      <c r="F115" s="258" t="s">
        <v>177</v>
      </c>
      <c r="G115" s="256"/>
      <c r="H115" s="259">
        <v>31.800000000000001</v>
      </c>
      <c r="I115" s="260"/>
      <c r="J115" s="256"/>
      <c r="K115" s="256"/>
      <c r="L115" s="261"/>
      <c r="M115" s="262"/>
      <c r="N115" s="263"/>
      <c r="O115" s="263"/>
      <c r="P115" s="263"/>
      <c r="Q115" s="263"/>
      <c r="R115" s="263"/>
      <c r="S115" s="263"/>
      <c r="T115" s="264"/>
      <c r="AT115" s="265" t="s">
        <v>173</v>
      </c>
      <c r="AU115" s="265" t="s">
        <v>82</v>
      </c>
      <c r="AV115" s="13" t="s">
        <v>171</v>
      </c>
      <c r="AW115" s="13" t="s">
        <v>35</v>
      </c>
      <c r="AX115" s="13" t="s">
        <v>80</v>
      </c>
      <c r="AY115" s="265" t="s">
        <v>164</v>
      </c>
    </row>
    <row r="116" s="1" customFormat="1" ht="25.5" customHeight="1">
      <c r="B116" s="46"/>
      <c r="C116" s="266" t="s">
        <v>198</v>
      </c>
      <c r="D116" s="266" t="s">
        <v>238</v>
      </c>
      <c r="E116" s="267" t="s">
        <v>338</v>
      </c>
      <c r="F116" s="268" t="s">
        <v>339</v>
      </c>
      <c r="G116" s="269" t="s">
        <v>340</v>
      </c>
      <c r="H116" s="270">
        <v>1049.4000000000001</v>
      </c>
      <c r="I116" s="271"/>
      <c r="J116" s="272">
        <f>ROUND(I116*H116,2)</f>
        <v>0</v>
      </c>
      <c r="K116" s="268" t="s">
        <v>21</v>
      </c>
      <c r="L116" s="273"/>
      <c r="M116" s="274" t="s">
        <v>21</v>
      </c>
      <c r="N116" s="275" t="s">
        <v>43</v>
      </c>
      <c r="O116" s="47"/>
      <c r="P116" s="230">
        <f>O116*H116</f>
        <v>0</v>
      </c>
      <c r="Q116" s="230">
        <v>0</v>
      </c>
      <c r="R116" s="230">
        <f>Q116*H116</f>
        <v>0</v>
      </c>
      <c r="S116" s="230">
        <v>0</v>
      </c>
      <c r="T116" s="231">
        <f>S116*H116</f>
        <v>0</v>
      </c>
      <c r="AR116" s="24" t="s">
        <v>210</v>
      </c>
      <c r="AT116" s="24" t="s">
        <v>238</v>
      </c>
      <c r="AU116" s="24" t="s">
        <v>82</v>
      </c>
      <c r="AY116" s="24" t="s">
        <v>164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24" t="s">
        <v>80</v>
      </c>
      <c r="BK116" s="232">
        <f>ROUND(I116*H116,2)</f>
        <v>0</v>
      </c>
      <c r="BL116" s="24" t="s">
        <v>171</v>
      </c>
      <c r="BM116" s="24" t="s">
        <v>1440</v>
      </c>
    </row>
    <row r="117" s="11" customFormat="1">
      <c r="B117" s="233"/>
      <c r="C117" s="234"/>
      <c r="D117" s="235" t="s">
        <v>173</v>
      </c>
      <c r="E117" s="236" t="s">
        <v>21</v>
      </c>
      <c r="F117" s="237" t="s">
        <v>1428</v>
      </c>
      <c r="G117" s="234"/>
      <c r="H117" s="236" t="s">
        <v>21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AT117" s="243" t="s">
        <v>173</v>
      </c>
      <c r="AU117" s="243" t="s">
        <v>82</v>
      </c>
      <c r="AV117" s="11" t="s">
        <v>80</v>
      </c>
      <c r="AW117" s="11" t="s">
        <v>35</v>
      </c>
      <c r="AX117" s="11" t="s">
        <v>72</v>
      </c>
      <c r="AY117" s="243" t="s">
        <v>164</v>
      </c>
    </row>
    <row r="118" s="11" customFormat="1">
      <c r="B118" s="233"/>
      <c r="C118" s="234"/>
      <c r="D118" s="235" t="s">
        <v>173</v>
      </c>
      <c r="E118" s="236" t="s">
        <v>21</v>
      </c>
      <c r="F118" s="237" t="s">
        <v>323</v>
      </c>
      <c r="G118" s="234"/>
      <c r="H118" s="236" t="s">
        <v>21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AT118" s="243" t="s">
        <v>173</v>
      </c>
      <c r="AU118" s="243" t="s">
        <v>82</v>
      </c>
      <c r="AV118" s="11" t="s">
        <v>80</v>
      </c>
      <c r="AW118" s="11" t="s">
        <v>35</v>
      </c>
      <c r="AX118" s="11" t="s">
        <v>72</v>
      </c>
      <c r="AY118" s="243" t="s">
        <v>164</v>
      </c>
    </row>
    <row r="119" s="11" customFormat="1">
      <c r="B119" s="233"/>
      <c r="C119" s="234"/>
      <c r="D119" s="235" t="s">
        <v>173</v>
      </c>
      <c r="E119" s="236" t="s">
        <v>21</v>
      </c>
      <c r="F119" s="237" t="s">
        <v>324</v>
      </c>
      <c r="G119" s="234"/>
      <c r="H119" s="236" t="s">
        <v>21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AT119" s="243" t="s">
        <v>173</v>
      </c>
      <c r="AU119" s="243" t="s">
        <v>82</v>
      </c>
      <c r="AV119" s="11" t="s">
        <v>80</v>
      </c>
      <c r="AW119" s="11" t="s">
        <v>35</v>
      </c>
      <c r="AX119" s="11" t="s">
        <v>72</v>
      </c>
      <c r="AY119" s="243" t="s">
        <v>164</v>
      </c>
    </row>
    <row r="120" s="12" customFormat="1">
      <c r="B120" s="244"/>
      <c r="C120" s="245"/>
      <c r="D120" s="235" t="s">
        <v>173</v>
      </c>
      <c r="E120" s="246" t="s">
        <v>21</v>
      </c>
      <c r="F120" s="247" t="s">
        <v>1441</v>
      </c>
      <c r="G120" s="245"/>
      <c r="H120" s="248">
        <v>1049.4000000000001</v>
      </c>
      <c r="I120" s="249"/>
      <c r="J120" s="245"/>
      <c r="K120" s="245"/>
      <c r="L120" s="250"/>
      <c r="M120" s="251"/>
      <c r="N120" s="252"/>
      <c r="O120" s="252"/>
      <c r="P120" s="252"/>
      <c r="Q120" s="252"/>
      <c r="R120" s="252"/>
      <c r="S120" s="252"/>
      <c r="T120" s="253"/>
      <c r="AT120" s="254" t="s">
        <v>173</v>
      </c>
      <c r="AU120" s="254" t="s">
        <v>82</v>
      </c>
      <c r="AV120" s="12" t="s">
        <v>82</v>
      </c>
      <c r="AW120" s="12" t="s">
        <v>35</v>
      </c>
      <c r="AX120" s="12" t="s">
        <v>72</v>
      </c>
      <c r="AY120" s="254" t="s">
        <v>164</v>
      </c>
    </row>
    <row r="121" s="11" customFormat="1">
      <c r="B121" s="233"/>
      <c r="C121" s="234"/>
      <c r="D121" s="235" t="s">
        <v>173</v>
      </c>
      <c r="E121" s="236" t="s">
        <v>21</v>
      </c>
      <c r="F121" s="237" t="s">
        <v>329</v>
      </c>
      <c r="G121" s="234"/>
      <c r="H121" s="236" t="s">
        <v>21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AT121" s="243" t="s">
        <v>173</v>
      </c>
      <c r="AU121" s="243" t="s">
        <v>82</v>
      </c>
      <c r="AV121" s="11" t="s">
        <v>80</v>
      </c>
      <c r="AW121" s="11" t="s">
        <v>35</v>
      </c>
      <c r="AX121" s="11" t="s">
        <v>72</v>
      </c>
      <c r="AY121" s="243" t="s">
        <v>164</v>
      </c>
    </row>
    <row r="122" s="13" customFormat="1">
      <c r="B122" s="255"/>
      <c r="C122" s="256"/>
      <c r="D122" s="235" t="s">
        <v>173</v>
      </c>
      <c r="E122" s="257" t="s">
        <v>21</v>
      </c>
      <c r="F122" s="258" t="s">
        <v>177</v>
      </c>
      <c r="G122" s="256"/>
      <c r="H122" s="259">
        <v>1049.4000000000001</v>
      </c>
      <c r="I122" s="260"/>
      <c r="J122" s="256"/>
      <c r="K122" s="256"/>
      <c r="L122" s="261"/>
      <c r="M122" s="262"/>
      <c r="N122" s="263"/>
      <c r="O122" s="263"/>
      <c r="P122" s="263"/>
      <c r="Q122" s="263"/>
      <c r="R122" s="263"/>
      <c r="S122" s="263"/>
      <c r="T122" s="264"/>
      <c r="AT122" s="265" t="s">
        <v>173</v>
      </c>
      <c r="AU122" s="265" t="s">
        <v>82</v>
      </c>
      <c r="AV122" s="13" t="s">
        <v>171</v>
      </c>
      <c r="AW122" s="13" t="s">
        <v>35</v>
      </c>
      <c r="AX122" s="13" t="s">
        <v>80</v>
      </c>
      <c r="AY122" s="265" t="s">
        <v>164</v>
      </c>
    </row>
    <row r="123" s="1" customFormat="1" ht="16.5" customHeight="1">
      <c r="B123" s="46"/>
      <c r="C123" s="221" t="s">
        <v>202</v>
      </c>
      <c r="D123" s="221" t="s">
        <v>166</v>
      </c>
      <c r="E123" s="222" t="s">
        <v>347</v>
      </c>
      <c r="F123" s="223" t="s">
        <v>348</v>
      </c>
      <c r="G123" s="224" t="s">
        <v>169</v>
      </c>
      <c r="H123" s="225">
        <v>31.800000000000001</v>
      </c>
      <c r="I123" s="226"/>
      <c r="J123" s="227">
        <f>ROUND(I123*H123,2)</f>
        <v>0</v>
      </c>
      <c r="K123" s="223" t="s">
        <v>21</v>
      </c>
      <c r="L123" s="72"/>
      <c r="M123" s="228" t="s">
        <v>21</v>
      </c>
      <c r="N123" s="229" t="s">
        <v>43</v>
      </c>
      <c r="O123" s="47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AR123" s="24" t="s">
        <v>171</v>
      </c>
      <c r="AT123" s="24" t="s">
        <v>166</v>
      </c>
      <c r="AU123" s="24" t="s">
        <v>82</v>
      </c>
      <c r="AY123" s="24" t="s">
        <v>164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24" t="s">
        <v>80</v>
      </c>
      <c r="BK123" s="232">
        <f>ROUND(I123*H123,2)</f>
        <v>0</v>
      </c>
      <c r="BL123" s="24" t="s">
        <v>171</v>
      </c>
      <c r="BM123" s="24" t="s">
        <v>1442</v>
      </c>
    </row>
    <row r="124" s="11" customFormat="1">
      <c r="B124" s="233"/>
      <c r="C124" s="234"/>
      <c r="D124" s="235" t="s">
        <v>173</v>
      </c>
      <c r="E124" s="236" t="s">
        <v>21</v>
      </c>
      <c r="F124" s="237" t="s">
        <v>1428</v>
      </c>
      <c r="G124" s="234"/>
      <c r="H124" s="236" t="s">
        <v>21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AT124" s="243" t="s">
        <v>173</v>
      </c>
      <c r="AU124" s="243" t="s">
        <v>82</v>
      </c>
      <c r="AV124" s="11" t="s">
        <v>80</v>
      </c>
      <c r="AW124" s="11" t="s">
        <v>35</v>
      </c>
      <c r="AX124" s="11" t="s">
        <v>72</v>
      </c>
      <c r="AY124" s="243" t="s">
        <v>164</v>
      </c>
    </row>
    <row r="125" s="12" customFormat="1">
      <c r="B125" s="244"/>
      <c r="C125" s="245"/>
      <c r="D125" s="235" t="s">
        <v>173</v>
      </c>
      <c r="E125" s="246" t="s">
        <v>21</v>
      </c>
      <c r="F125" s="247" t="s">
        <v>21</v>
      </c>
      <c r="G125" s="245"/>
      <c r="H125" s="248">
        <v>0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AT125" s="254" t="s">
        <v>173</v>
      </c>
      <c r="AU125" s="254" t="s">
        <v>82</v>
      </c>
      <c r="AV125" s="12" t="s">
        <v>82</v>
      </c>
      <c r="AW125" s="12" t="s">
        <v>35</v>
      </c>
      <c r="AX125" s="12" t="s">
        <v>72</v>
      </c>
      <c r="AY125" s="254" t="s">
        <v>164</v>
      </c>
    </row>
    <row r="126" s="11" customFormat="1">
      <c r="B126" s="233"/>
      <c r="C126" s="234"/>
      <c r="D126" s="235" t="s">
        <v>173</v>
      </c>
      <c r="E126" s="236" t="s">
        <v>21</v>
      </c>
      <c r="F126" s="237" t="s">
        <v>323</v>
      </c>
      <c r="G126" s="234"/>
      <c r="H126" s="236" t="s">
        <v>21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173</v>
      </c>
      <c r="AU126" s="243" t="s">
        <v>82</v>
      </c>
      <c r="AV126" s="11" t="s">
        <v>80</v>
      </c>
      <c r="AW126" s="11" t="s">
        <v>35</v>
      </c>
      <c r="AX126" s="11" t="s">
        <v>72</v>
      </c>
      <c r="AY126" s="243" t="s">
        <v>164</v>
      </c>
    </row>
    <row r="127" s="11" customFormat="1">
      <c r="B127" s="233"/>
      <c r="C127" s="234"/>
      <c r="D127" s="235" t="s">
        <v>173</v>
      </c>
      <c r="E127" s="236" t="s">
        <v>21</v>
      </c>
      <c r="F127" s="237" t="s">
        <v>350</v>
      </c>
      <c r="G127" s="234"/>
      <c r="H127" s="236" t="s">
        <v>21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AT127" s="243" t="s">
        <v>173</v>
      </c>
      <c r="AU127" s="243" t="s">
        <v>82</v>
      </c>
      <c r="AV127" s="11" t="s">
        <v>80</v>
      </c>
      <c r="AW127" s="11" t="s">
        <v>35</v>
      </c>
      <c r="AX127" s="11" t="s">
        <v>72</v>
      </c>
      <c r="AY127" s="243" t="s">
        <v>164</v>
      </c>
    </row>
    <row r="128" s="12" customFormat="1">
      <c r="B128" s="244"/>
      <c r="C128" s="245"/>
      <c r="D128" s="235" t="s">
        <v>173</v>
      </c>
      <c r="E128" s="246" t="s">
        <v>21</v>
      </c>
      <c r="F128" s="247" t="s">
        <v>1429</v>
      </c>
      <c r="G128" s="245"/>
      <c r="H128" s="248">
        <v>31.800000000000001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AT128" s="254" t="s">
        <v>173</v>
      </c>
      <c r="AU128" s="254" t="s">
        <v>82</v>
      </c>
      <c r="AV128" s="12" t="s">
        <v>82</v>
      </c>
      <c r="AW128" s="12" t="s">
        <v>35</v>
      </c>
      <c r="AX128" s="12" t="s">
        <v>72</v>
      </c>
      <c r="AY128" s="254" t="s">
        <v>164</v>
      </c>
    </row>
    <row r="129" s="11" customFormat="1">
      <c r="B129" s="233"/>
      <c r="C129" s="234"/>
      <c r="D129" s="235" t="s">
        <v>173</v>
      </c>
      <c r="E129" s="236" t="s">
        <v>21</v>
      </c>
      <c r="F129" s="237" t="s">
        <v>351</v>
      </c>
      <c r="G129" s="234"/>
      <c r="H129" s="236" t="s">
        <v>21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AT129" s="243" t="s">
        <v>173</v>
      </c>
      <c r="AU129" s="243" t="s">
        <v>82</v>
      </c>
      <c r="AV129" s="11" t="s">
        <v>80</v>
      </c>
      <c r="AW129" s="11" t="s">
        <v>35</v>
      </c>
      <c r="AX129" s="11" t="s">
        <v>72</v>
      </c>
      <c r="AY129" s="243" t="s">
        <v>164</v>
      </c>
    </row>
    <row r="130" s="13" customFormat="1">
      <c r="B130" s="255"/>
      <c r="C130" s="256"/>
      <c r="D130" s="235" t="s">
        <v>173</v>
      </c>
      <c r="E130" s="257" t="s">
        <v>21</v>
      </c>
      <c r="F130" s="258" t="s">
        <v>177</v>
      </c>
      <c r="G130" s="256"/>
      <c r="H130" s="259">
        <v>31.800000000000001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AT130" s="265" t="s">
        <v>173</v>
      </c>
      <c r="AU130" s="265" t="s">
        <v>82</v>
      </c>
      <c r="AV130" s="13" t="s">
        <v>171</v>
      </c>
      <c r="AW130" s="13" t="s">
        <v>35</v>
      </c>
      <c r="AX130" s="13" t="s">
        <v>80</v>
      </c>
      <c r="AY130" s="265" t="s">
        <v>164</v>
      </c>
    </row>
    <row r="131" s="1" customFormat="1" ht="16.5" customHeight="1">
      <c r="B131" s="46"/>
      <c r="C131" s="266" t="s">
        <v>206</v>
      </c>
      <c r="D131" s="266" t="s">
        <v>238</v>
      </c>
      <c r="E131" s="267" t="s">
        <v>353</v>
      </c>
      <c r="F131" s="268" t="s">
        <v>354</v>
      </c>
      <c r="G131" s="269" t="s">
        <v>340</v>
      </c>
      <c r="H131" s="270">
        <v>190.80000000000001</v>
      </c>
      <c r="I131" s="271"/>
      <c r="J131" s="272">
        <f>ROUND(I131*H131,2)</f>
        <v>0</v>
      </c>
      <c r="K131" s="268" t="s">
        <v>21</v>
      </c>
      <c r="L131" s="273"/>
      <c r="M131" s="274" t="s">
        <v>21</v>
      </c>
      <c r="N131" s="275" t="s">
        <v>43</v>
      </c>
      <c r="O131" s="47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AR131" s="24" t="s">
        <v>210</v>
      </c>
      <c r="AT131" s="24" t="s">
        <v>238</v>
      </c>
      <c r="AU131" s="24" t="s">
        <v>82</v>
      </c>
      <c r="AY131" s="24" t="s">
        <v>164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24" t="s">
        <v>80</v>
      </c>
      <c r="BK131" s="232">
        <f>ROUND(I131*H131,2)</f>
        <v>0</v>
      </c>
      <c r="BL131" s="24" t="s">
        <v>171</v>
      </c>
      <c r="BM131" s="24" t="s">
        <v>1443</v>
      </c>
    </row>
    <row r="132" s="11" customFormat="1">
      <c r="B132" s="233"/>
      <c r="C132" s="234"/>
      <c r="D132" s="235" t="s">
        <v>173</v>
      </c>
      <c r="E132" s="236" t="s">
        <v>21</v>
      </c>
      <c r="F132" s="237" t="s">
        <v>1428</v>
      </c>
      <c r="G132" s="234"/>
      <c r="H132" s="236" t="s">
        <v>21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AT132" s="243" t="s">
        <v>173</v>
      </c>
      <c r="AU132" s="243" t="s">
        <v>82</v>
      </c>
      <c r="AV132" s="11" t="s">
        <v>80</v>
      </c>
      <c r="AW132" s="11" t="s">
        <v>35</v>
      </c>
      <c r="AX132" s="11" t="s">
        <v>72</v>
      </c>
      <c r="AY132" s="243" t="s">
        <v>164</v>
      </c>
    </row>
    <row r="133" s="12" customFormat="1">
      <c r="B133" s="244"/>
      <c r="C133" s="245"/>
      <c r="D133" s="235" t="s">
        <v>173</v>
      </c>
      <c r="E133" s="246" t="s">
        <v>21</v>
      </c>
      <c r="F133" s="247" t="s">
        <v>21</v>
      </c>
      <c r="G133" s="245"/>
      <c r="H133" s="248">
        <v>0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AT133" s="254" t="s">
        <v>173</v>
      </c>
      <c r="AU133" s="254" t="s">
        <v>82</v>
      </c>
      <c r="AV133" s="12" t="s">
        <v>82</v>
      </c>
      <c r="AW133" s="12" t="s">
        <v>35</v>
      </c>
      <c r="AX133" s="12" t="s">
        <v>72</v>
      </c>
      <c r="AY133" s="254" t="s">
        <v>164</v>
      </c>
    </row>
    <row r="134" s="11" customFormat="1">
      <c r="B134" s="233"/>
      <c r="C134" s="234"/>
      <c r="D134" s="235" t="s">
        <v>173</v>
      </c>
      <c r="E134" s="236" t="s">
        <v>21</v>
      </c>
      <c r="F134" s="237" t="s">
        <v>323</v>
      </c>
      <c r="G134" s="234"/>
      <c r="H134" s="236" t="s">
        <v>21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AT134" s="243" t="s">
        <v>173</v>
      </c>
      <c r="AU134" s="243" t="s">
        <v>82</v>
      </c>
      <c r="AV134" s="11" t="s">
        <v>80</v>
      </c>
      <c r="AW134" s="11" t="s">
        <v>35</v>
      </c>
      <c r="AX134" s="11" t="s">
        <v>72</v>
      </c>
      <c r="AY134" s="243" t="s">
        <v>164</v>
      </c>
    </row>
    <row r="135" s="11" customFormat="1">
      <c r="B135" s="233"/>
      <c r="C135" s="234"/>
      <c r="D135" s="235" t="s">
        <v>173</v>
      </c>
      <c r="E135" s="236" t="s">
        <v>21</v>
      </c>
      <c r="F135" s="237" t="s">
        <v>350</v>
      </c>
      <c r="G135" s="234"/>
      <c r="H135" s="236" t="s">
        <v>21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AT135" s="243" t="s">
        <v>173</v>
      </c>
      <c r="AU135" s="243" t="s">
        <v>82</v>
      </c>
      <c r="AV135" s="11" t="s">
        <v>80</v>
      </c>
      <c r="AW135" s="11" t="s">
        <v>35</v>
      </c>
      <c r="AX135" s="11" t="s">
        <v>72</v>
      </c>
      <c r="AY135" s="243" t="s">
        <v>164</v>
      </c>
    </row>
    <row r="136" s="12" customFormat="1">
      <c r="B136" s="244"/>
      <c r="C136" s="245"/>
      <c r="D136" s="235" t="s">
        <v>173</v>
      </c>
      <c r="E136" s="246" t="s">
        <v>21</v>
      </c>
      <c r="F136" s="247" t="s">
        <v>1444</v>
      </c>
      <c r="G136" s="245"/>
      <c r="H136" s="248">
        <v>190.80000000000001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AT136" s="254" t="s">
        <v>173</v>
      </c>
      <c r="AU136" s="254" t="s">
        <v>82</v>
      </c>
      <c r="AV136" s="12" t="s">
        <v>82</v>
      </c>
      <c r="AW136" s="12" t="s">
        <v>35</v>
      </c>
      <c r="AX136" s="12" t="s">
        <v>72</v>
      </c>
      <c r="AY136" s="254" t="s">
        <v>164</v>
      </c>
    </row>
    <row r="137" s="11" customFormat="1">
      <c r="B137" s="233"/>
      <c r="C137" s="234"/>
      <c r="D137" s="235" t="s">
        <v>173</v>
      </c>
      <c r="E137" s="236" t="s">
        <v>21</v>
      </c>
      <c r="F137" s="237" t="s">
        <v>351</v>
      </c>
      <c r="G137" s="234"/>
      <c r="H137" s="236" t="s">
        <v>21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173</v>
      </c>
      <c r="AU137" s="243" t="s">
        <v>82</v>
      </c>
      <c r="AV137" s="11" t="s">
        <v>80</v>
      </c>
      <c r="AW137" s="11" t="s">
        <v>35</v>
      </c>
      <c r="AX137" s="11" t="s">
        <v>72</v>
      </c>
      <c r="AY137" s="243" t="s">
        <v>164</v>
      </c>
    </row>
    <row r="138" s="13" customFormat="1">
      <c r="B138" s="255"/>
      <c r="C138" s="256"/>
      <c r="D138" s="235" t="s">
        <v>173</v>
      </c>
      <c r="E138" s="257" t="s">
        <v>21</v>
      </c>
      <c r="F138" s="258" t="s">
        <v>177</v>
      </c>
      <c r="G138" s="256"/>
      <c r="H138" s="259">
        <v>190.80000000000001</v>
      </c>
      <c r="I138" s="260"/>
      <c r="J138" s="256"/>
      <c r="K138" s="256"/>
      <c r="L138" s="261"/>
      <c r="M138" s="262"/>
      <c r="N138" s="263"/>
      <c r="O138" s="263"/>
      <c r="P138" s="263"/>
      <c r="Q138" s="263"/>
      <c r="R138" s="263"/>
      <c r="S138" s="263"/>
      <c r="T138" s="264"/>
      <c r="AT138" s="265" t="s">
        <v>173</v>
      </c>
      <c r="AU138" s="265" t="s">
        <v>82</v>
      </c>
      <c r="AV138" s="13" t="s">
        <v>171</v>
      </c>
      <c r="AW138" s="13" t="s">
        <v>35</v>
      </c>
      <c r="AX138" s="13" t="s">
        <v>80</v>
      </c>
      <c r="AY138" s="265" t="s">
        <v>164</v>
      </c>
    </row>
    <row r="139" s="1" customFormat="1" ht="25.5" customHeight="1">
      <c r="B139" s="46"/>
      <c r="C139" s="221" t="s">
        <v>210</v>
      </c>
      <c r="D139" s="221" t="s">
        <v>166</v>
      </c>
      <c r="E139" s="222" t="s">
        <v>837</v>
      </c>
      <c r="F139" s="223" t="s">
        <v>838</v>
      </c>
      <c r="G139" s="224" t="s">
        <v>287</v>
      </c>
      <c r="H139" s="225">
        <v>2.1000000000000001</v>
      </c>
      <c r="I139" s="226"/>
      <c r="J139" s="227">
        <f>ROUND(I139*H139,2)</f>
        <v>0</v>
      </c>
      <c r="K139" s="223" t="s">
        <v>170</v>
      </c>
      <c r="L139" s="72"/>
      <c r="M139" s="228" t="s">
        <v>21</v>
      </c>
      <c r="N139" s="229" t="s">
        <v>43</v>
      </c>
      <c r="O139" s="47"/>
      <c r="P139" s="230">
        <f>O139*H139</f>
        <v>0</v>
      </c>
      <c r="Q139" s="230">
        <v>0.0011999999999999999</v>
      </c>
      <c r="R139" s="230">
        <f>Q139*H139</f>
        <v>0.0025199999999999997</v>
      </c>
      <c r="S139" s="230">
        <v>0</v>
      </c>
      <c r="T139" s="231">
        <f>S139*H139</f>
        <v>0</v>
      </c>
      <c r="AR139" s="24" t="s">
        <v>171</v>
      </c>
      <c r="AT139" s="24" t="s">
        <v>166</v>
      </c>
      <c r="AU139" s="24" t="s">
        <v>82</v>
      </c>
      <c r="AY139" s="24" t="s">
        <v>164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24" t="s">
        <v>80</v>
      </c>
      <c r="BK139" s="232">
        <f>ROUND(I139*H139,2)</f>
        <v>0</v>
      </c>
      <c r="BL139" s="24" t="s">
        <v>171</v>
      </c>
      <c r="BM139" s="24" t="s">
        <v>1445</v>
      </c>
    </row>
    <row r="140" s="11" customFormat="1">
      <c r="B140" s="233"/>
      <c r="C140" s="234"/>
      <c r="D140" s="235" t="s">
        <v>173</v>
      </c>
      <c r="E140" s="236" t="s">
        <v>21</v>
      </c>
      <c r="F140" s="237" t="s">
        <v>1428</v>
      </c>
      <c r="G140" s="234"/>
      <c r="H140" s="236" t="s">
        <v>21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173</v>
      </c>
      <c r="AU140" s="243" t="s">
        <v>82</v>
      </c>
      <c r="AV140" s="11" t="s">
        <v>80</v>
      </c>
      <c r="AW140" s="11" t="s">
        <v>35</v>
      </c>
      <c r="AX140" s="11" t="s">
        <v>72</v>
      </c>
      <c r="AY140" s="243" t="s">
        <v>164</v>
      </c>
    </row>
    <row r="141" s="11" customFormat="1">
      <c r="B141" s="233"/>
      <c r="C141" s="234"/>
      <c r="D141" s="235" t="s">
        <v>173</v>
      </c>
      <c r="E141" s="236" t="s">
        <v>21</v>
      </c>
      <c r="F141" s="237" t="s">
        <v>1446</v>
      </c>
      <c r="G141" s="234"/>
      <c r="H141" s="236" t="s">
        <v>21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AT141" s="243" t="s">
        <v>173</v>
      </c>
      <c r="AU141" s="243" t="s">
        <v>82</v>
      </c>
      <c r="AV141" s="11" t="s">
        <v>80</v>
      </c>
      <c r="AW141" s="11" t="s">
        <v>35</v>
      </c>
      <c r="AX141" s="11" t="s">
        <v>72</v>
      </c>
      <c r="AY141" s="243" t="s">
        <v>164</v>
      </c>
    </row>
    <row r="142" s="11" customFormat="1">
      <c r="B142" s="233"/>
      <c r="C142" s="234"/>
      <c r="D142" s="235" t="s">
        <v>173</v>
      </c>
      <c r="E142" s="236" t="s">
        <v>21</v>
      </c>
      <c r="F142" s="237" t="s">
        <v>925</v>
      </c>
      <c r="G142" s="234"/>
      <c r="H142" s="236" t="s">
        <v>21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AT142" s="243" t="s">
        <v>173</v>
      </c>
      <c r="AU142" s="243" t="s">
        <v>82</v>
      </c>
      <c r="AV142" s="11" t="s">
        <v>80</v>
      </c>
      <c r="AW142" s="11" t="s">
        <v>35</v>
      </c>
      <c r="AX142" s="11" t="s">
        <v>72</v>
      </c>
      <c r="AY142" s="243" t="s">
        <v>164</v>
      </c>
    </row>
    <row r="143" s="12" customFormat="1">
      <c r="B143" s="244"/>
      <c r="C143" s="245"/>
      <c r="D143" s="235" t="s">
        <v>173</v>
      </c>
      <c r="E143" s="246" t="s">
        <v>21</v>
      </c>
      <c r="F143" s="247" t="s">
        <v>1447</v>
      </c>
      <c r="G143" s="245"/>
      <c r="H143" s="248">
        <v>2.1000000000000001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AT143" s="254" t="s">
        <v>173</v>
      </c>
      <c r="AU143" s="254" t="s">
        <v>82</v>
      </c>
      <c r="AV143" s="12" t="s">
        <v>82</v>
      </c>
      <c r="AW143" s="12" t="s">
        <v>35</v>
      </c>
      <c r="AX143" s="12" t="s">
        <v>72</v>
      </c>
      <c r="AY143" s="254" t="s">
        <v>164</v>
      </c>
    </row>
    <row r="144" s="13" customFormat="1">
      <c r="B144" s="255"/>
      <c r="C144" s="256"/>
      <c r="D144" s="235" t="s">
        <v>173</v>
      </c>
      <c r="E144" s="257" t="s">
        <v>21</v>
      </c>
      <c r="F144" s="258" t="s">
        <v>177</v>
      </c>
      <c r="G144" s="256"/>
      <c r="H144" s="259">
        <v>2.1000000000000001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AT144" s="265" t="s">
        <v>173</v>
      </c>
      <c r="AU144" s="265" t="s">
        <v>82</v>
      </c>
      <c r="AV144" s="13" t="s">
        <v>171</v>
      </c>
      <c r="AW144" s="13" t="s">
        <v>35</v>
      </c>
      <c r="AX144" s="13" t="s">
        <v>80</v>
      </c>
      <c r="AY144" s="265" t="s">
        <v>164</v>
      </c>
    </row>
    <row r="145" s="1" customFormat="1" ht="16.5" customHeight="1">
      <c r="B145" s="46"/>
      <c r="C145" s="221" t="s">
        <v>215</v>
      </c>
      <c r="D145" s="221" t="s">
        <v>166</v>
      </c>
      <c r="E145" s="222" t="s">
        <v>358</v>
      </c>
      <c r="F145" s="223" t="s">
        <v>359</v>
      </c>
      <c r="G145" s="224" t="s">
        <v>169</v>
      </c>
      <c r="H145" s="225">
        <v>31.800000000000001</v>
      </c>
      <c r="I145" s="226"/>
      <c r="J145" s="227">
        <f>ROUND(I145*H145,2)</f>
        <v>0</v>
      </c>
      <c r="K145" s="223" t="s">
        <v>170</v>
      </c>
      <c r="L145" s="72"/>
      <c r="M145" s="228" t="s">
        <v>21</v>
      </c>
      <c r="N145" s="229" t="s">
        <v>43</v>
      </c>
      <c r="O145" s="47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AR145" s="24" t="s">
        <v>171</v>
      </c>
      <c r="AT145" s="24" t="s">
        <v>166</v>
      </c>
      <c r="AU145" s="24" t="s">
        <v>82</v>
      </c>
      <c r="AY145" s="24" t="s">
        <v>164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24" t="s">
        <v>80</v>
      </c>
      <c r="BK145" s="232">
        <f>ROUND(I145*H145,2)</f>
        <v>0</v>
      </c>
      <c r="BL145" s="24" t="s">
        <v>171</v>
      </c>
      <c r="BM145" s="24" t="s">
        <v>1448</v>
      </c>
    </row>
    <row r="146" s="11" customFormat="1">
      <c r="B146" s="233"/>
      <c r="C146" s="234"/>
      <c r="D146" s="235" t="s">
        <v>173</v>
      </c>
      <c r="E146" s="236" t="s">
        <v>21</v>
      </c>
      <c r="F146" s="237" t="s">
        <v>1428</v>
      </c>
      <c r="G146" s="234"/>
      <c r="H146" s="236" t="s">
        <v>21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173</v>
      </c>
      <c r="AU146" s="243" t="s">
        <v>82</v>
      </c>
      <c r="AV146" s="11" t="s">
        <v>80</v>
      </c>
      <c r="AW146" s="11" t="s">
        <v>35</v>
      </c>
      <c r="AX146" s="11" t="s">
        <v>72</v>
      </c>
      <c r="AY146" s="243" t="s">
        <v>164</v>
      </c>
    </row>
    <row r="147" s="11" customFormat="1">
      <c r="B147" s="233"/>
      <c r="C147" s="234"/>
      <c r="D147" s="235" t="s">
        <v>173</v>
      </c>
      <c r="E147" s="236" t="s">
        <v>21</v>
      </c>
      <c r="F147" s="237" t="s">
        <v>323</v>
      </c>
      <c r="G147" s="234"/>
      <c r="H147" s="236" t="s">
        <v>21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AT147" s="243" t="s">
        <v>173</v>
      </c>
      <c r="AU147" s="243" t="s">
        <v>82</v>
      </c>
      <c r="AV147" s="11" t="s">
        <v>80</v>
      </c>
      <c r="AW147" s="11" t="s">
        <v>35</v>
      </c>
      <c r="AX147" s="11" t="s">
        <v>72</v>
      </c>
      <c r="AY147" s="243" t="s">
        <v>164</v>
      </c>
    </row>
    <row r="148" s="11" customFormat="1">
      <c r="B148" s="233"/>
      <c r="C148" s="234"/>
      <c r="D148" s="235" t="s">
        <v>173</v>
      </c>
      <c r="E148" s="236" t="s">
        <v>21</v>
      </c>
      <c r="F148" s="237" t="s">
        <v>361</v>
      </c>
      <c r="G148" s="234"/>
      <c r="H148" s="236" t="s">
        <v>21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AT148" s="243" t="s">
        <v>173</v>
      </c>
      <c r="AU148" s="243" t="s">
        <v>82</v>
      </c>
      <c r="AV148" s="11" t="s">
        <v>80</v>
      </c>
      <c r="AW148" s="11" t="s">
        <v>35</v>
      </c>
      <c r="AX148" s="11" t="s">
        <v>72</v>
      </c>
      <c r="AY148" s="243" t="s">
        <v>164</v>
      </c>
    </row>
    <row r="149" s="12" customFormat="1">
      <c r="B149" s="244"/>
      <c r="C149" s="245"/>
      <c r="D149" s="235" t="s">
        <v>173</v>
      </c>
      <c r="E149" s="246" t="s">
        <v>21</v>
      </c>
      <c r="F149" s="247" t="s">
        <v>1429</v>
      </c>
      <c r="G149" s="245"/>
      <c r="H149" s="248">
        <v>31.800000000000001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AT149" s="254" t="s">
        <v>173</v>
      </c>
      <c r="AU149" s="254" t="s">
        <v>82</v>
      </c>
      <c r="AV149" s="12" t="s">
        <v>82</v>
      </c>
      <c r="AW149" s="12" t="s">
        <v>35</v>
      </c>
      <c r="AX149" s="12" t="s">
        <v>72</v>
      </c>
      <c r="AY149" s="254" t="s">
        <v>164</v>
      </c>
    </row>
    <row r="150" s="13" customFormat="1">
      <c r="B150" s="255"/>
      <c r="C150" s="256"/>
      <c r="D150" s="235" t="s">
        <v>173</v>
      </c>
      <c r="E150" s="257" t="s">
        <v>21</v>
      </c>
      <c r="F150" s="258" t="s">
        <v>177</v>
      </c>
      <c r="G150" s="256"/>
      <c r="H150" s="259">
        <v>31.800000000000001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AT150" s="265" t="s">
        <v>173</v>
      </c>
      <c r="AU150" s="265" t="s">
        <v>82</v>
      </c>
      <c r="AV150" s="13" t="s">
        <v>171</v>
      </c>
      <c r="AW150" s="13" t="s">
        <v>35</v>
      </c>
      <c r="AX150" s="13" t="s">
        <v>80</v>
      </c>
      <c r="AY150" s="265" t="s">
        <v>164</v>
      </c>
    </row>
    <row r="151" s="1" customFormat="1" ht="25.5" customHeight="1">
      <c r="B151" s="46"/>
      <c r="C151" s="221" t="s">
        <v>221</v>
      </c>
      <c r="D151" s="221" t="s">
        <v>166</v>
      </c>
      <c r="E151" s="222" t="s">
        <v>363</v>
      </c>
      <c r="F151" s="223" t="s">
        <v>364</v>
      </c>
      <c r="G151" s="224" t="s">
        <v>287</v>
      </c>
      <c r="H151" s="225">
        <v>21.420000000000002</v>
      </c>
      <c r="I151" s="226"/>
      <c r="J151" s="227">
        <f>ROUND(I151*H151,2)</f>
        <v>0</v>
      </c>
      <c r="K151" s="223" t="s">
        <v>170</v>
      </c>
      <c r="L151" s="72"/>
      <c r="M151" s="228" t="s">
        <v>21</v>
      </c>
      <c r="N151" s="229" t="s">
        <v>43</v>
      </c>
      <c r="O151" s="47"/>
      <c r="P151" s="230">
        <f>O151*H151</f>
        <v>0</v>
      </c>
      <c r="Q151" s="230">
        <v>1.0000000000000001E-05</v>
      </c>
      <c r="R151" s="230">
        <f>Q151*H151</f>
        <v>0.00021420000000000003</v>
      </c>
      <c r="S151" s="230">
        <v>0</v>
      </c>
      <c r="T151" s="231">
        <f>S151*H151</f>
        <v>0</v>
      </c>
      <c r="AR151" s="24" t="s">
        <v>171</v>
      </c>
      <c r="AT151" s="24" t="s">
        <v>166</v>
      </c>
      <c r="AU151" s="24" t="s">
        <v>82</v>
      </c>
      <c r="AY151" s="24" t="s">
        <v>164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24" t="s">
        <v>80</v>
      </c>
      <c r="BK151" s="232">
        <f>ROUND(I151*H151,2)</f>
        <v>0</v>
      </c>
      <c r="BL151" s="24" t="s">
        <v>171</v>
      </c>
      <c r="BM151" s="24" t="s">
        <v>1449</v>
      </c>
    </row>
    <row r="152" s="11" customFormat="1">
      <c r="B152" s="233"/>
      <c r="C152" s="234"/>
      <c r="D152" s="235" t="s">
        <v>173</v>
      </c>
      <c r="E152" s="236" t="s">
        <v>21</v>
      </c>
      <c r="F152" s="237" t="s">
        <v>1428</v>
      </c>
      <c r="G152" s="234"/>
      <c r="H152" s="236" t="s">
        <v>21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AT152" s="243" t="s">
        <v>173</v>
      </c>
      <c r="AU152" s="243" t="s">
        <v>82</v>
      </c>
      <c r="AV152" s="11" t="s">
        <v>80</v>
      </c>
      <c r="AW152" s="11" t="s">
        <v>35</v>
      </c>
      <c r="AX152" s="11" t="s">
        <v>72</v>
      </c>
      <c r="AY152" s="243" t="s">
        <v>164</v>
      </c>
    </row>
    <row r="153" s="11" customFormat="1">
      <c r="B153" s="233"/>
      <c r="C153" s="234"/>
      <c r="D153" s="235" t="s">
        <v>173</v>
      </c>
      <c r="E153" s="236" t="s">
        <v>21</v>
      </c>
      <c r="F153" s="237" t="s">
        <v>366</v>
      </c>
      <c r="G153" s="234"/>
      <c r="H153" s="236" t="s">
        <v>21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AT153" s="243" t="s">
        <v>173</v>
      </c>
      <c r="AU153" s="243" t="s">
        <v>82</v>
      </c>
      <c r="AV153" s="11" t="s">
        <v>80</v>
      </c>
      <c r="AW153" s="11" t="s">
        <v>35</v>
      </c>
      <c r="AX153" s="11" t="s">
        <v>72</v>
      </c>
      <c r="AY153" s="243" t="s">
        <v>164</v>
      </c>
    </row>
    <row r="154" s="11" customFormat="1">
      <c r="B154" s="233"/>
      <c r="C154" s="234"/>
      <c r="D154" s="235" t="s">
        <v>173</v>
      </c>
      <c r="E154" s="236" t="s">
        <v>21</v>
      </c>
      <c r="F154" s="237" t="s">
        <v>367</v>
      </c>
      <c r="G154" s="234"/>
      <c r="H154" s="236" t="s">
        <v>21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AT154" s="243" t="s">
        <v>173</v>
      </c>
      <c r="AU154" s="243" t="s">
        <v>82</v>
      </c>
      <c r="AV154" s="11" t="s">
        <v>80</v>
      </c>
      <c r="AW154" s="11" t="s">
        <v>35</v>
      </c>
      <c r="AX154" s="11" t="s">
        <v>72</v>
      </c>
      <c r="AY154" s="243" t="s">
        <v>164</v>
      </c>
    </row>
    <row r="155" s="12" customFormat="1">
      <c r="B155" s="244"/>
      <c r="C155" s="245"/>
      <c r="D155" s="235" t="s">
        <v>173</v>
      </c>
      <c r="E155" s="246" t="s">
        <v>21</v>
      </c>
      <c r="F155" s="247" t="s">
        <v>1450</v>
      </c>
      <c r="G155" s="245"/>
      <c r="H155" s="248">
        <v>21.420000000000002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AT155" s="254" t="s">
        <v>173</v>
      </c>
      <c r="AU155" s="254" t="s">
        <v>82</v>
      </c>
      <c r="AV155" s="12" t="s">
        <v>82</v>
      </c>
      <c r="AW155" s="12" t="s">
        <v>35</v>
      </c>
      <c r="AX155" s="12" t="s">
        <v>72</v>
      </c>
      <c r="AY155" s="254" t="s">
        <v>164</v>
      </c>
    </row>
    <row r="156" s="13" customFormat="1">
      <c r="B156" s="255"/>
      <c r="C156" s="256"/>
      <c r="D156" s="235" t="s">
        <v>173</v>
      </c>
      <c r="E156" s="257" t="s">
        <v>21</v>
      </c>
      <c r="F156" s="258" t="s">
        <v>177</v>
      </c>
      <c r="G156" s="256"/>
      <c r="H156" s="259">
        <v>21.420000000000002</v>
      </c>
      <c r="I156" s="260"/>
      <c r="J156" s="256"/>
      <c r="K156" s="256"/>
      <c r="L156" s="261"/>
      <c r="M156" s="262"/>
      <c r="N156" s="263"/>
      <c r="O156" s="263"/>
      <c r="P156" s="263"/>
      <c r="Q156" s="263"/>
      <c r="R156" s="263"/>
      <c r="S156" s="263"/>
      <c r="T156" s="264"/>
      <c r="AT156" s="265" t="s">
        <v>173</v>
      </c>
      <c r="AU156" s="265" t="s">
        <v>82</v>
      </c>
      <c r="AV156" s="13" t="s">
        <v>171</v>
      </c>
      <c r="AW156" s="13" t="s">
        <v>35</v>
      </c>
      <c r="AX156" s="13" t="s">
        <v>80</v>
      </c>
      <c r="AY156" s="265" t="s">
        <v>164</v>
      </c>
    </row>
    <row r="157" s="10" customFormat="1" ht="29.88" customHeight="1">
      <c r="B157" s="205"/>
      <c r="C157" s="206"/>
      <c r="D157" s="207" t="s">
        <v>71</v>
      </c>
      <c r="E157" s="219" t="s">
        <v>395</v>
      </c>
      <c r="F157" s="219" t="s">
        <v>396</v>
      </c>
      <c r="G157" s="206"/>
      <c r="H157" s="206"/>
      <c r="I157" s="209"/>
      <c r="J157" s="220">
        <f>BK157</f>
        <v>0</v>
      </c>
      <c r="K157" s="206"/>
      <c r="L157" s="211"/>
      <c r="M157" s="212"/>
      <c r="N157" s="213"/>
      <c r="O157" s="213"/>
      <c r="P157" s="214">
        <f>SUM(P158:P177)</f>
        <v>0</v>
      </c>
      <c r="Q157" s="213"/>
      <c r="R157" s="214">
        <f>SUM(R158:R177)</f>
        <v>0.0067277999999999999</v>
      </c>
      <c r="S157" s="213"/>
      <c r="T157" s="215">
        <f>SUM(T158:T177)</f>
        <v>0</v>
      </c>
      <c r="AR157" s="216" t="s">
        <v>80</v>
      </c>
      <c r="AT157" s="217" t="s">
        <v>71</v>
      </c>
      <c r="AU157" s="217" t="s">
        <v>80</v>
      </c>
      <c r="AY157" s="216" t="s">
        <v>164</v>
      </c>
      <c r="BK157" s="218">
        <f>SUM(BK158:BK177)</f>
        <v>0</v>
      </c>
    </row>
    <row r="158" s="1" customFormat="1" ht="38.25" customHeight="1">
      <c r="B158" s="46"/>
      <c r="C158" s="221" t="s">
        <v>225</v>
      </c>
      <c r="D158" s="221" t="s">
        <v>166</v>
      </c>
      <c r="E158" s="222" t="s">
        <v>398</v>
      </c>
      <c r="F158" s="223" t="s">
        <v>399</v>
      </c>
      <c r="G158" s="224" t="s">
        <v>287</v>
      </c>
      <c r="H158" s="225">
        <v>21.420000000000002</v>
      </c>
      <c r="I158" s="226"/>
      <c r="J158" s="227">
        <f>ROUND(I158*H158,2)</f>
        <v>0</v>
      </c>
      <c r="K158" s="223" t="s">
        <v>21</v>
      </c>
      <c r="L158" s="72"/>
      <c r="M158" s="228" t="s">
        <v>21</v>
      </c>
      <c r="N158" s="229" t="s">
        <v>43</v>
      </c>
      <c r="O158" s="47"/>
      <c r="P158" s="230">
        <f>O158*H158</f>
        <v>0</v>
      </c>
      <c r="Q158" s="230">
        <v>9.0000000000000006E-05</v>
      </c>
      <c r="R158" s="230">
        <f>Q158*H158</f>
        <v>0.0019278000000000004</v>
      </c>
      <c r="S158" s="230">
        <v>0</v>
      </c>
      <c r="T158" s="231">
        <f>S158*H158</f>
        <v>0</v>
      </c>
      <c r="AR158" s="24" t="s">
        <v>171</v>
      </c>
      <c r="AT158" s="24" t="s">
        <v>166</v>
      </c>
      <c r="AU158" s="24" t="s">
        <v>82</v>
      </c>
      <c r="AY158" s="24" t="s">
        <v>164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24" t="s">
        <v>80</v>
      </c>
      <c r="BK158" s="232">
        <f>ROUND(I158*H158,2)</f>
        <v>0</v>
      </c>
      <c r="BL158" s="24" t="s">
        <v>171</v>
      </c>
      <c r="BM158" s="24" t="s">
        <v>1451</v>
      </c>
    </row>
    <row r="159" s="11" customFormat="1">
      <c r="B159" s="233"/>
      <c r="C159" s="234"/>
      <c r="D159" s="235" t="s">
        <v>173</v>
      </c>
      <c r="E159" s="236" t="s">
        <v>21</v>
      </c>
      <c r="F159" s="237" t="s">
        <v>1428</v>
      </c>
      <c r="G159" s="234"/>
      <c r="H159" s="236" t="s">
        <v>21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AT159" s="243" t="s">
        <v>173</v>
      </c>
      <c r="AU159" s="243" t="s">
        <v>82</v>
      </c>
      <c r="AV159" s="11" t="s">
        <v>80</v>
      </c>
      <c r="AW159" s="11" t="s">
        <v>35</v>
      </c>
      <c r="AX159" s="11" t="s">
        <v>72</v>
      </c>
      <c r="AY159" s="243" t="s">
        <v>164</v>
      </c>
    </row>
    <row r="160" s="11" customFormat="1">
      <c r="B160" s="233"/>
      <c r="C160" s="234"/>
      <c r="D160" s="235" t="s">
        <v>173</v>
      </c>
      <c r="E160" s="236" t="s">
        <v>21</v>
      </c>
      <c r="F160" s="237" t="s">
        <v>366</v>
      </c>
      <c r="G160" s="234"/>
      <c r="H160" s="236" t="s">
        <v>21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AT160" s="243" t="s">
        <v>173</v>
      </c>
      <c r="AU160" s="243" t="s">
        <v>82</v>
      </c>
      <c r="AV160" s="11" t="s">
        <v>80</v>
      </c>
      <c r="AW160" s="11" t="s">
        <v>35</v>
      </c>
      <c r="AX160" s="11" t="s">
        <v>72</v>
      </c>
      <c r="AY160" s="243" t="s">
        <v>164</v>
      </c>
    </row>
    <row r="161" s="11" customFormat="1">
      <c r="B161" s="233"/>
      <c r="C161" s="234"/>
      <c r="D161" s="235" t="s">
        <v>173</v>
      </c>
      <c r="E161" s="236" t="s">
        <v>21</v>
      </c>
      <c r="F161" s="237" t="s">
        <v>567</v>
      </c>
      <c r="G161" s="234"/>
      <c r="H161" s="236" t="s">
        <v>21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AT161" s="243" t="s">
        <v>173</v>
      </c>
      <c r="AU161" s="243" t="s">
        <v>82</v>
      </c>
      <c r="AV161" s="11" t="s">
        <v>80</v>
      </c>
      <c r="AW161" s="11" t="s">
        <v>35</v>
      </c>
      <c r="AX161" s="11" t="s">
        <v>72</v>
      </c>
      <c r="AY161" s="243" t="s">
        <v>164</v>
      </c>
    </row>
    <row r="162" s="12" customFormat="1">
      <c r="B162" s="244"/>
      <c r="C162" s="245"/>
      <c r="D162" s="235" t="s">
        <v>173</v>
      </c>
      <c r="E162" s="246" t="s">
        <v>21</v>
      </c>
      <c r="F162" s="247" t="s">
        <v>1450</v>
      </c>
      <c r="G162" s="245"/>
      <c r="H162" s="248">
        <v>21.420000000000002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AT162" s="254" t="s">
        <v>173</v>
      </c>
      <c r="AU162" s="254" t="s">
        <v>82</v>
      </c>
      <c r="AV162" s="12" t="s">
        <v>82</v>
      </c>
      <c r="AW162" s="12" t="s">
        <v>35</v>
      </c>
      <c r="AX162" s="12" t="s">
        <v>72</v>
      </c>
      <c r="AY162" s="254" t="s">
        <v>164</v>
      </c>
    </row>
    <row r="163" s="13" customFormat="1">
      <c r="B163" s="255"/>
      <c r="C163" s="256"/>
      <c r="D163" s="235" t="s">
        <v>173</v>
      </c>
      <c r="E163" s="257" t="s">
        <v>21</v>
      </c>
      <c r="F163" s="258" t="s">
        <v>177</v>
      </c>
      <c r="G163" s="256"/>
      <c r="H163" s="259">
        <v>21.420000000000002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AT163" s="265" t="s">
        <v>173</v>
      </c>
      <c r="AU163" s="265" t="s">
        <v>82</v>
      </c>
      <c r="AV163" s="13" t="s">
        <v>171</v>
      </c>
      <c r="AW163" s="13" t="s">
        <v>35</v>
      </c>
      <c r="AX163" s="13" t="s">
        <v>80</v>
      </c>
      <c r="AY163" s="265" t="s">
        <v>164</v>
      </c>
    </row>
    <row r="164" s="1" customFormat="1" ht="25.5" customHeight="1">
      <c r="B164" s="46"/>
      <c r="C164" s="266" t="s">
        <v>231</v>
      </c>
      <c r="D164" s="266" t="s">
        <v>238</v>
      </c>
      <c r="E164" s="267" t="s">
        <v>404</v>
      </c>
      <c r="F164" s="268" t="s">
        <v>405</v>
      </c>
      <c r="G164" s="269" t="s">
        <v>406</v>
      </c>
      <c r="H164" s="270">
        <v>8</v>
      </c>
      <c r="I164" s="271"/>
      <c r="J164" s="272">
        <f>ROUND(I164*H164,2)</f>
        <v>0</v>
      </c>
      <c r="K164" s="268" t="s">
        <v>21</v>
      </c>
      <c r="L164" s="273"/>
      <c r="M164" s="274" t="s">
        <v>21</v>
      </c>
      <c r="N164" s="275" t="s">
        <v>43</v>
      </c>
      <c r="O164" s="47"/>
      <c r="P164" s="230">
        <f>O164*H164</f>
        <v>0</v>
      </c>
      <c r="Q164" s="230">
        <v>0.00059999999999999995</v>
      </c>
      <c r="R164" s="230">
        <f>Q164*H164</f>
        <v>0.0047999999999999996</v>
      </c>
      <c r="S164" s="230">
        <v>0</v>
      </c>
      <c r="T164" s="231">
        <f>S164*H164</f>
        <v>0</v>
      </c>
      <c r="AR164" s="24" t="s">
        <v>210</v>
      </c>
      <c r="AT164" s="24" t="s">
        <v>238</v>
      </c>
      <c r="AU164" s="24" t="s">
        <v>82</v>
      </c>
      <c r="AY164" s="24" t="s">
        <v>164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24" t="s">
        <v>80</v>
      </c>
      <c r="BK164" s="232">
        <f>ROUND(I164*H164,2)</f>
        <v>0</v>
      </c>
      <c r="BL164" s="24" t="s">
        <v>171</v>
      </c>
      <c r="BM164" s="24" t="s">
        <v>1452</v>
      </c>
    </row>
    <row r="165" s="11" customFormat="1">
      <c r="B165" s="233"/>
      <c r="C165" s="234"/>
      <c r="D165" s="235" t="s">
        <v>173</v>
      </c>
      <c r="E165" s="236" t="s">
        <v>21</v>
      </c>
      <c r="F165" s="237" t="s">
        <v>1428</v>
      </c>
      <c r="G165" s="234"/>
      <c r="H165" s="236" t="s">
        <v>21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AT165" s="243" t="s">
        <v>173</v>
      </c>
      <c r="AU165" s="243" t="s">
        <v>82</v>
      </c>
      <c r="AV165" s="11" t="s">
        <v>80</v>
      </c>
      <c r="AW165" s="11" t="s">
        <v>35</v>
      </c>
      <c r="AX165" s="11" t="s">
        <v>72</v>
      </c>
      <c r="AY165" s="243" t="s">
        <v>164</v>
      </c>
    </row>
    <row r="166" s="11" customFormat="1">
      <c r="B166" s="233"/>
      <c r="C166" s="234"/>
      <c r="D166" s="235" t="s">
        <v>173</v>
      </c>
      <c r="E166" s="236" t="s">
        <v>21</v>
      </c>
      <c r="F166" s="237" t="s">
        <v>366</v>
      </c>
      <c r="G166" s="234"/>
      <c r="H166" s="236" t="s">
        <v>21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AT166" s="243" t="s">
        <v>173</v>
      </c>
      <c r="AU166" s="243" t="s">
        <v>82</v>
      </c>
      <c r="AV166" s="11" t="s">
        <v>80</v>
      </c>
      <c r="AW166" s="11" t="s">
        <v>35</v>
      </c>
      <c r="AX166" s="11" t="s">
        <v>72</v>
      </c>
      <c r="AY166" s="243" t="s">
        <v>164</v>
      </c>
    </row>
    <row r="167" s="12" customFormat="1">
      <c r="B167" s="244"/>
      <c r="C167" s="245"/>
      <c r="D167" s="235" t="s">
        <v>173</v>
      </c>
      <c r="E167" s="246" t="s">
        <v>21</v>
      </c>
      <c r="F167" s="247" t="s">
        <v>21</v>
      </c>
      <c r="G167" s="245"/>
      <c r="H167" s="248">
        <v>0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AT167" s="254" t="s">
        <v>173</v>
      </c>
      <c r="AU167" s="254" t="s">
        <v>82</v>
      </c>
      <c r="AV167" s="12" t="s">
        <v>82</v>
      </c>
      <c r="AW167" s="12" t="s">
        <v>35</v>
      </c>
      <c r="AX167" s="12" t="s">
        <v>72</v>
      </c>
      <c r="AY167" s="254" t="s">
        <v>164</v>
      </c>
    </row>
    <row r="168" s="12" customFormat="1">
      <c r="B168" s="244"/>
      <c r="C168" s="245"/>
      <c r="D168" s="235" t="s">
        <v>173</v>
      </c>
      <c r="E168" s="246" t="s">
        <v>21</v>
      </c>
      <c r="F168" s="247" t="s">
        <v>1450</v>
      </c>
      <c r="G168" s="245"/>
      <c r="H168" s="248">
        <v>21.420000000000002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AT168" s="254" t="s">
        <v>173</v>
      </c>
      <c r="AU168" s="254" t="s">
        <v>82</v>
      </c>
      <c r="AV168" s="12" t="s">
        <v>82</v>
      </c>
      <c r="AW168" s="12" t="s">
        <v>35</v>
      </c>
      <c r="AX168" s="12" t="s">
        <v>72</v>
      </c>
      <c r="AY168" s="254" t="s">
        <v>164</v>
      </c>
    </row>
    <row r="169" s="12" customFormat="1">
      <c r="B169" s="244"/>
      <c r="C169" s="245"/>
      <c r="D169" s="235" t="s">
        <v>173</v>
      </c>
      <c r="E169" s="246" t="s">
        <v>21</v>
      </c>
      <c r="F169" s="247" t="s">
        <v>21</v>
      </c>
      <c r="G169" s="245"/>
      <c r="H169" s="248">
        <v>0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AT169" s="254" t="s">
        <v>173</v>
      </c>
      <c r="AU169" s="254" t="s">
        <v>82</v>
      </c>
      <c r="AV169" s="12" t="s">
        <v>82</v>
      </c>
      <c r="AW169" s="12" t="s">
        <v>35</v>
      </c>
      <c r="AX169" s="12" t="s">
        <v>72</v>
      </c>
      <c r="AY169" s="254" t="s">
        <v>164</v>
      </c>
    </row>
    <row r="170" s="14" customFormat="1">
      <c r="B170" s="276"/>
      <c r="C170" s="277"/>
      <c r="D170" s="235" t="s">
        <v>173</v>
      </c>
      <c r="E170" s="278" t="s">
        <v>21</v>
      </c>
      <c r="F170" s="279" t="s">
        <v>293</v>
      </c>
      <c r="G170" s="277"/>
      <c r="H170" s="280">
        <v>21.420000000000002</v>
      </c>
      <c r="I170" s="281"/>
      <c r="J170" s="277"/>
      <c r="K170" s="277"/>
      <c r="L170" s="282"/>
      <c r="M170" s="283"/>
      <c r="N170" s="284"/>
      <c r="O170" s="284"/>
      <c r="P170" s="284"/>
      <c r="Q170" s="284"/>
      <c r="R170" s="284"/>
      <c r="S170" s="284"/>
      <c r="T170" s="285"/>
      <c r="AT170" s="286" t="s">
        <v>173</v>
      </c>
      <c r="AU170" s="286" t="s">
        <v>82</v>
      </c>
      <c r="AV170" s="14" t="s">
        <v>185</v>
      </c>
      <c r="AW170" s="14" t="s">
        <v>35</v>
      </c>
      <c r="AX170" s="14" t="s">
        <v>72</v>
      </c>
      <c r="AY170" s="286" t="s">
        <v>164</v>
      </c>
    </row>
    <row r="171" s="11" customFormat="1">
      <c r="B171" s="233"/>
      <c r="C171" s="234"/>
      <c r="D171" s="235" t="s">
        <v>173</v>
      </c>
      <c r="E171" s="236" t="s">
        <v>21</v>
      </c>
      <c r="F171" s="237" t="s">
        <v>402</v>
      </c>
      <c r="G171" s="234"/>
      <c r="H171" s="236" t="s">
        <v>21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AT171" s="243" t="s">
        <v>173</v>
      </c>
      <c r="AU171" s="243" t="s">
        <v>82</v>
      </c>
      <c r="AV171" s="11" t="s">
        <v>80</v>
      </c>
      <c r="AW171" s="11" t="s">
        <v>35</v>
      </c>
      <c r="AX171" s="11" t="s">
        <v>72</v>
      </c>
      <c r="AY171" s="243" t="s">
        <v>164</v>
      </c>
    </row>
    <row r="172" s="12" customFormat="1">
      <c r="B172" s="244"/>
      <c r="C172" s="245"/>
      <c r="D172" s="235" t="s">
        <v>173</v>
      </c>
      <c r="E172" s="246" t="s">
        <v>21</v>
      </c>
      <c r="F172" s="247" t="s">
        <v>1453</v>
      </c>
      <c r="G172" s="245"/>
      <c r="H172" s="248">
        <v>4.2839999999999998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AT172" s="254" t="s">
        <v>173</v>
      </c>
      <c r="AU172" s="254" t="s">
        <v>82</v>
      </c>
      <c r="AV172" s="12" t="s">
        <v>82</v>
      </c>
      <c r="AW172" s="12" t="s">
        <v>35</v>
      </c>
      <c r="AX172" s="12" t="s">
        <v>72</v>
      </c>
      <c r="AY172" s="254" t="s">
        <v>164</v>
      </c>
    </row>
    <row r="173" s="14" customFormat="1">
      <c r="B173" s="276"/>
      <c r="C173" s="277"/>
      <c r="D173" s="235" t="s">
        <v>173</v>
      </c>
      <c r="E173" s="278" t="s">
        <v>21</v>
      </c>
      <c r="F173" s="279" t="s">
        <v>409</v>
      </c>
      <c r="G173" s="277"/>
      <c r="H173" s="280">
        <v>4.2839999999999998</v>
      </c>
      <c r="I173" s="281"/>
      <c r="J173" s="277"/>
      <c r="K173" s="277"/>
      <c r="L173" s="282"/>
      <c r="M173" s="283"/>
      <c r="N173" s="284"/>
      <c r="O173" s="284"/>
      <c r="P173" s="284"/>
      <c r="Q173" s="284"/>
      <c r="R173" s="284"/>
      <c r="S173" s="284"/>
      <c r="T173" s="285"/>
      <c r="AT173" s="286" t="s">
        <v>173</v>
      </c>
      <c r="AU173" s="286" t="s">
        <v>82</v>
      </c>
      <c r="AV173" s="14" t="s">
        <v>185</v>
      </c>
      <c r="AW173" s="14" t="s">
        <v>35</v>
      </c>
      <c r="AX173" s="14" t="s">
        <v>72</v>
      </c>
      <c r="AY173" s="286" t="s">
        <v>164</v>
      </c>
    </row>
    <row r="174" s="12" customFormat="1">
      <c r="B174" s="244"/>
      <c r="C174" s="245"/>
      <c r="D174" s="235" t="s">
        <v>173</v>
      </c>
      <c r="E174" s="246" t="s">
        <v>21</v>
      </c>
      <c r="F174" s="247" t="s">
        <v>1454</v>
      </c>
      <c r="G174" s="245"/>
      <c r="H174" s="248">
        <v>7.1399999999999997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AT174" s="254" t="s">
        <v>173</v>
      </c>
      <c r="AU174" s="254" t="s">
        <v>82</v>
      </c>
      <c r="AV174" s="12" t="s">
        <v>82</v>
      </c>
      <c r="AW174" s="12" t="s">
        <v>35</v>
      </c>
      <c r="AX174" s="12" t="s">
        <v>72</v>
      </c>
      <c r="AY174" s="254" t="s">
        <v>164</v>
      </c>
    </row>
    <row r="175" s="11" customFormat="1">
      <c r="B175" s="233"/>
      <c r="C175" s="234"/>
      <c r="D175" s="235" t="s">
        <v>173</v>
      </c>
      <c r="E175" s="236" t="s">
        <v>21</v>
      </c>
      <c r="F175" s="237" t="s">
        <v>411</v>
      </c>
      <c r="G175" s="234"/>
      <c r="H175" s="236" t="s">
        <v>21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AT175" s="243" t="s">
        <v>173</v>
      </c>
      <c r="AU175" s="243" t="s">
        <v>82</v>
      </c>
      <c r="AV175" s="11" t="s">
        <v>80</v>
      </c>
      <c r="AW175" s="11" t="s">
        <v>35</v>
      </c>
      <c r="AX175" s="11" t="s">
        <v>72</v>
      </c>
      <c r="AY175" s="243" t="s">
        <v>164</v>
      </c>
    </row>
    <row r="176" s="12" customFormat="1">
      <c r="B176" s="244"/>
      <c r="C176" s="245"/>
      <c r="D176" s="235" t="s">
        <v>173</v>
      </c>
      <c r="E176" s="246" t="s">
        <v>21</v>
      </c>
      <c r="F176" s="247" t="s">
        <v>1455</v>
      </c>
      <c r="G176" s="245"/>
      <c r="H176" s="248">
        <v>0.85999999999999999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AT176" s="254" t="s">
        <v>173</v>
      </c>
      <c r="AU176" s="254" t="s">
        <v>82</v>
      </c>
      <c r="AV176" s="12" t="s">
        <v>82</v>
      </c>
      <c r="AW176" s="12" t="s">
        <v>35</v>
      </c>
      <c r="AX176" s="12" t="s">
        <v>72</v>
      </c>
      <c r="AY176" s="254" t="s">
        <v>164</v>
      </c>
    </row>
    <row r="177" s="14" customFormat="1">
      <c r="B177" s="276"/>
      <c r="C177" s="277"/>
      <c r="D177" s="235" t="s">
        <v>173</v>
      </c>
      <c r="E177" s="278" t="s">
        <v>21</v>
      </c>
      <c r="F177" s="279" t="s">
        <v>413</v>
      </c>
      <c r="G177" s="277"/>
      <c r="H177" s="280">
        <v>8</v>
      </c>
      <c r="I177" s="281"/>
      <c r="J177" s="277"/>
      <c r="K177" s="277"/>
      <c r="L177" s="282"/>
      <c r="M177" s="283"/>
      <c r="N177" s="284"/>
      <c r="O177" s="284"/>
      <c r="P177" s="284"/>
      <c r="Q177" s="284"/>
      <c r="R177" s="284"/>
      <c r="S177" s="284"/>
      <c r="T177" s="285"/>
      <c r="AT177" s="286" t="s">
        <v>173</v>
      </c>
      <c r="AU177" s="286" t="s">
        <v>82</v>
      </c>
      <c r="AV177" s="14" t="s">
        <v>185</v>
      </c>
      <c r="AW177" s="14" t="s">
        <v>35</v>
      </c>
      <c r="AX177" s="14" t="s">
        <v>80</v>
      </c>
      <c r="AY177" s="286" t="s">
        <v>164</v>
      </c>
    </row>
    <row r="178" s="10" customFormat="1" ht="29.88" customHeight="1">
      <c r="B178" s="205"/>
      <c r="C178" s="206"/>
      <c r="D178" s="207" t="s">
        <v>71</v>
      </c>
      <c r="E178" s="219" t="s">
        <v>414</v>
      </c>
      <c r="F178" s="219" t="s">
        <v>415</v>
      </c>
      <c r="G178" s="206"/>
      <c r="H178" s="206"/>
      <c r="I178" s="209"/>
      <c r="J178" s="220">
        <f>BK178</f>
        <v>0</v>
      </c>
      <c r="K178" s="206"/>
      <c r="L178" s="211"/>
      <c r="M178" s="212"/>
      <c r="N178" s="213"/>
      <c r="O178" s="213"/>
      <c r="P178" s="214">
        <f>SUM(P179:P223)</f>
        <v>0</v>
      </c>
      <c r="Q178" s="213"/>
      <c r="R178" s="214">
        <f>SUM(R179:R223)</f>
        <v>0.002862</v>
      </c>
      <c r="S178" s="213"/>
      <c r="T178" s="215">
        <f>SUM(T179:T223)</f>
        <v>0</v>
      </c>
      <c r="AR178" s="216" t="s">
        <v>80</v>
      </c>
      <c r="AT178" s="217" t="s">
        <v>71</v>
      </c>
      <c r="AU178" s="217" t="s">
        <v>80</v>
      </c>
      <c r="AY178" s="216" t="s">
        <v>164</v>
      </c>
      <c r="BK178" s="218">
        <f>SUM(BK179:BK223)</f>
        <v>0</v>
      </c>
    </row>
    <row r="179" s="1" customFormat="1" ht="63.75" customHeight="1">
      <c r="B179" s="46"/>
      <c r="C179" s="221" t="s">
        <v>183</v>
      </c>
      <c r="D179" s="221" t="s">
        <v>166</v>
      </c>
      <c r="E179" s="222" t="s">
        <v>444</v>
      </c>
      <c r="F179" s="223" t="s">
        <v>445</v>
      </c>
      <c r="G179" s="224" t="s">
        <v>169</v>
      </c>
      <c r="H179" s="225">
        <v>31.800000000000001</v>
      </c>
      <c r="I179" s="226"/>
      <c r="J179" s="227">
        <f>ROUND(I179*H179,2)</f>
        <v>0</v>
      </c>
      <c r="K179" s="223" t="s">
        <v>170</v>
      </c>
      <c r="L179" s="72"/>
      <c r="M179" s="228" t="s">
        <v>21</v>
      </c>
      <c r="N179" s="229" t="s">
        <v>43</v>
      </c>
      <c r="O179" s="47"/>
      <c r="P179" s="230">
        <f>O179*H179</f>
        <v>0</v>
      </c>
      <c r="Q179" s="230">
        <v>4.0000000000000003E-05</v>
      </c>
      <c r="R179" s="230">
        <f>Q179*H179</f>
        <v>0.0012720000000000001</v>
      </c>
      <c r="S179" s="230">
        <v>0</v>
      </c>
      <c r="T179" s="231">
        <f>S179*H179</f>
        <v>0</v>
      </c>
      <c r="AR179" s="24" t="s">
        <v>171</v>
      </c>
      <c r="AT179" s="24" t="s">
        <v>166</v>
      </c>
      <c r="AU179" s="24" t="s">
        <v>82</v>
      </c>
      <c r="AY179" s="24" t="s">
        <v>164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24" t="s">
        <v>80</v>
      </c>
      <c r="BK179" s="232">
        <f>ROUND(I179*H179,2)</f>
        <v>0</v>
      </c>
      <c r="BL179" s="24" t="s">
        <v>171</v>
      </c>
      <c r="BM179" s="24" t="s">
        <v>1456</v>
      </c>
    </row>
    <row r="180" s="11" customFormat="1">
      <c r="B180" s="233"/>
      <c r="C180" s="234"/>
      <c r="D180" s="235" t="s">
        <v>173</v>
      </c>
      <c r="E180" s="236" t="s">
        <v>21</v>
      </c>
      <c r="F180" s="237" t="s">
        <v>1428</v>
      </c>
      <c r="G180" s="234"/>
      <c r="H180" s="236" t="s">
        <v>21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AT180" s="243" t="s">
        <v>173</v>
      </c>
      <c r="AU180" s="243" t="s">
        <v>82</v>
      </c>
      <c r="AV180" s="11" t="s">
        <v>80</v>
      </c>
      <c r="AW180" s="11" t="s">
        <v>35</v>
      </c>
      <c r="AX180" s="11" t="s">
        <v>72</v>
      </c>
      <c r="AY180" s="243" t="s">
        <v>164</v>
      </c>
    </row>
    <row r="181" s="12" customFormat="1">
      <c r="B181" s="244"/>
      <c r="C181" s="245"/>
      <c r="D181" s="235" t="s">
        <v>173</v>
      </c>
      <c r="E181" s="246" t="s">
        <v>21</v>
      </c>
      <c r="F181" s="247" t="s">
        <v>1429</v>
      </c>
      <c r="G181" s="245"/>
      <c r="H181" s="248">
        <v>31.800000000000001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AT181" s="254" t="s">
        <v>173</v>
      </c>
      <c r="AU181" s="254" t="s">
        <v>82</v>
      </c>
      <c r="AV181" s="12" t="s">
        <v>82</v>
      </c>
      <c r="AW181" s="12" t="s">
        <v>35</v>
      </c>
      <c r="AX181" s="12" t="s">
        <v>72</v>
      </c>
      <c r="AY181" s="254" t="s">
        <v>164</v>
      </c>
    </row>
    <row r="182" s="13" customFormat="1">
      <c r="B182" s="255"/>
      <c r="C182" s="256"/>
      <c r="D182" s="235" t="s">
        <v>173</v>
      </c>
      <c r="E182" s="257" t="s">
        <v>21</v>
      </c>
      <c r="F182" s="258" t="s">
        <v>177</v>
      </c>
      <c r="G182" s="256"/>
      <c r="H182" s="259">
        <v>31.800000000000001</v>
      </c>
      <c r="I182" s="260"/>
      <c r="J182" s="256"/>
      <c r="K182" s="256"/>
      <c r="L182" s="261"/>
      <c r="M182" s="262"/>
      <c r="N182" s="263"/>
      <c r="O182" s="263"/>
      <c r="P182" s="263"/>
      <c r="Q182" s="263"/>
      <c r="R182" s="263"/>
      <c r="S182" s="263"/>
      <c r="T182" s="264"/>
      <c r="AT182" s="265" t="s">
        <v>173</v>
      </c>
      <c r="AU182" s="265" t="s">
        <v>82</v>
      </c>
      <c r="AV182" s="13" t="s">
        <v>171</v>
      </c>
      <c r="AW182" s="13" t="s">
        <v>35</v>
      </c>
      <c r="AX182" s="13" t="s">
        <v>80</v>
      </c>
      <c r="AY182" s="265" t="s">
        <v>164</v>
      </c>
    </row>
    <row r="183" s="1" customFormat="1" ht="25.5" customHeight="1">
      <c r="B183" s="46"/>
      <c r="C183" s="221" t="s">
        <v>244</v>
      </c>
      <c r="D183" s="221" t="s">
        <v>166</v>
      </c>
      <c r="E183" s="222" t="s">
        <v>424</v>
      </c>
      <c r="F183" s="223" t="s">
        <v>425</v>
      </c>
      <c r="G183" s="224" t="s">
        <v>169</v>
      </c>
      <c r="H183" s="225">
        <v>31.800000000000001</v>
      </c>
      <c r="I183" s="226"/>
      <c r="J183" s="227">
        <f>ROUND(I183*H183,2)</f>
        <v>0</v>
      </c>
      <c r="K183" s="223" t="s">
        <v>170</v>
      </c>
      <c r="L183" s="72"/>
      <c r="M183" s="228" t="s">
        <v>21</v>
      </c>
      <c r="N183" s="229" t="s">
        <v>43</v>
      </c>
      <c r="O183" s="47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AR183" s="24" t="s">
        <v>171</v>
      </c>
      <c r="AT183" s="24" t="s">
        <v>166</v>
      </c>
      <c r="AU183" s="24" t="s">
        <v>82</v>
      </c>
      <c r="AY183" s="24" t="s">
        <v>164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24" t="s">
        <v>80</v>
      </c>
      <c r="BK183" s="232">
        <f>ROUND(I183*H183,2)</f>
        <v>0</v>
      </c>
      <c r="BL183" s="24" t="s">
        <v>171</v>
      </c>
      <c r="BM183" s="24" t="s">
        <v>1457</v>
      </c>
    </row>
    <row r="184" s="11" customFormat="1">
      <c r="B184" s="233"/>
      <c r="C184" s="234"/>
      <c r="D184" s="235" t="s">
        <v>173</v>
      </c>
      <c r="E184" s="236" t="s">
        <v>21</v>
      </c>
      <c r="F184" s="237" t="s">
        <v>1428</v>
      </c>
      <c r="G184" s="234"/>
      <c r="H184" s="236" t="s">
        <v>21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AT184" s="243" t="s">
        <v>173</v>
      </c>
      <c r="AU184" s="243" t="s">
        <v>82</v>
      </c>
      <c r="AV184" s="11" t="s">
        <v>80</v>
      </c>
      <c r="AW184" s="11" t="s">
        <v>35</v>
      </c>
      <c r="AX184" s="11" t="s">
        <v>72</v>
      </c>
      <c r="AY184" s="243" t="s">
        <v>164</v>
      </c>
    </row>
    <row r="185" s="12" customFormat="1">
      <c r="B185" s="244"/>
      <c r="C185" s="245"/>
      <c r="D185" s="235" t="s">
        <v>173</v>
      </c>
      <c r="E185" s="246" t="s">
        <v>21</v>
      </c>
      <c r="F185" s="247" t="s">
        <v>1429</v>
      </c>
      <c r="G185" s="245"/>
      <c r="H185" s="248">
        <v>31.800000000000001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AT185" s="254" t="s">
        <v>173</v>
      </c>
      <c r="AU185" s="254" t="s">
        <v>82</v>
      </c>
      <c r="AV185" s="12" t="s">
        <v>82</v>
      </c>
      <c r="AW185" s="12" t="s">
        <v>35</v>
      </c>
      <c r="AX185" s="12" t="s">
        <v>72</v>
      </c>
      <c r="AY185" s="254" t="s">
        <v>164</v>
      </c>
    </row>
    <row r="186" s="13" customFormat="1">
      <c r="B186" s="255"/>
      <c r="C186" s="256"/>
      <c r="D186" s="235" t="s">
        <v>173</v>
      </c>
      <c r="E186" s="257" t="s">
        <v>21</v>
      </c>
      <c r="F186" s="258" t="s">
        <v>177</v>
      </c>
      <c r="G186" s="256"/>
      <c r="H186" s="259">
        <v>31.800000000000001</v>
      </c>
      <c r="I186" s="260"/>
      <c r="J186" s="256"/>
      <c r="K186" s="256"/>
      <c r="L186" s="261"/>
      <c r="M186" s="262"/>
      <c r="N186" s="263"/>
      <c r="O186" s="263"/>
      <c r="P186" s="263"/>
      <c r="Q186" s="263"/>
      <c r="R186" s="263"/>
      <c r="S186" s="263"/>
      <c r="T186" s="264"/>
      <c r="AT186" s="265" t="s">
        <v>173</v>
      </c>
      <c r="AU186" s="265" t="s">
        <v>82</v>
      </c>
      <c r="AV186" s="13" t="s">
        <v>171</v>
      </c>
      <c r="AW186" s="13" t="s">
        <v>35</v>
      </c>
      <c r="AX186" s="13" t="s">
        <v>80</v>
      </c>
      <c r="AY186" s="265" t="s">
        <v>164</v>
      </c>
    </row>
    <row r="187" s="1" customFormat="1" ht="25.5" customHeight="1">
      <c r="B187" s="46"/>
      <c r="C187" s="221" t="s">
        <v>10</v>
      </c>
      <c r="D187" s="221" t="s">
        <v>166</v>
      </c>
      <c r="E187" s="222" t="s">
        <v>430</v>
      </c>
      <c r="F187" s="223" t="s">
        <v>431</v>
      </c>
      <c r="G187" s="224" t="s">
        <v>169</v>
      </c>
      <c r="H187" s="225">
        <v>31.800000000000001</v>
      </c>
      <c r="I187" s="226"/>
      <c r="J187" s="227">
        <f>ROUND(I187*H187,2)</f>
        <v>0</v>
      </c>
      <c r="K187" s="223" t="s">
        <v>170</v>
      </c>
      <c r="L187" s="72"/>
      <c r="M187" s="228" t="s">
        <v>21</v>
      </c>
      <c r="N187" s="229" t="s">
        <v>43</v>
      </c>
      <c r="O187" s="47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AR187" s="24" t="s">
        <v>171</v>
      </c>
      <c r="AT187" s="24" t="s">
        <v>166</v>
      </c>
      <c r="AU187" s="24" t="s">
        <v>82</v>
      </c>
      <c r="AY187" s="24" t="s">
        <v>164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24" t="s">
        <v>80</v>
      </c>
      <c r="BK187" s="232">
        <f>ROUND(I187*H187,2)</f>
        <v>0</v>
      </c>
      <c r="BL187" s="24" t="s">
        <v>171</v>
      </c>
      <c r="BM187" s="24" t="s">
        <v>1458</v>
      </c>
    </row>
    <row r="188" s="11" customFormat="1">
      <c r="B188" s="233"/>
      <c r="C188" s="234"/>
      <c r="D188" s="235" t="s">
        <v>173</v>
      </c>
      <c r="E188" s="236" t="s">
        <v>21</v>
      </c>
      <c r="F188" s="237" t="s">
        <v>1428</v>
      </c>
      <c r="G188" s="234"/>
      <c r="H188" s="236" t="s">
        <v>21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AT188" s="243" t="s">
        <v>173</v>
      </c>
      <c r="AU188" s="243" t="s">
        <v>82</v>
      </c>
      <c r="AV188" s="11" t="s">
        <v>80</v>
      </c>
      <c r="AW188" s="11" t="s">
        <v>35</v>
      </c>
      <c r="AX188" s="11" t="s">
        <v>72</v>
      </c>
      <c r="AY188" s="243" t="s">
        <v>164</v>
      </c>
    </row>
    <row r="189" s="11" customFormat="1">
      <c r="B189" s="233"/>
      <c r="C189" s="234"/>
      <c r="D189" s="235" t="s">
        <v>173</v>
      </c>
      <c r="E189" s="236" t="s">
        <v>21</v>
      </c>
      <c r="F189" s="237" t="s">
        <v>323</v>
      </c>
      <c r="G189" s="234"/>
      <c r="H189" s="236" t="s">
        <v>21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AT189" s="243" t="s">
        <v>173</v>
      </c>
      <c r="AU189" s="243" t="s">
        <v>82</v>
      </c>
      <c r="AV189" s="11" t="s">
        <v>80</v>
      </c>
      <c r="AW189" s="11" t="s">
        <v>35</v>
      </c>
      <c r="AX189" s="11" t="s">
        <v>72</v>
      </c>
      <c r="AY189" s="243" t="s">
        <v>164</v>
      </c>
    </row>
    <row r="190" s="11" customFormat="1">
      <c r="B190" s="233"/>
      <c r="C190" s="234"/>
      <c r="D190" s="235" t="s">
        <v>173</v>
      </c>
      <c r="E190" s="236" t="s">
        <v>21</v>
      </c>
      <c r="F190" s="237" t="s">
        <v>876</v>
      </c>
      <c r="G190" s="234"/>
      <c r="H190" s="236" t="s">
        <v>21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AT190" s="243" t="s">
        <v>173</v>
      </c>
      <c r="AU190" s="243" t="s">
        <v>82</v>
      </c>
      <c r="AV190" s="11" t="s">
        <v>80</v>
      </c>
      <c r="AW190" s="11" t="s">
        <v>35</v>
      </c>
      <c r="AX190" s="11" t="s">
        <v>72</v>
      </c>
      <c r="AY190" s="243" t="s">
        <v>164</v>
      </c>
    </row>
    <row r="191" s="12" customFormat="1">
      <c r="B191" s="244"/>
      <c r="C191" s="245"/>
      <c r="D191" s="235" t="s">
        <v>173</v>
      </c>
      <c r="E191" s="246" t="s">
        <v>21</v>
      </c>
      <c r="F191" s="247" t="s">
        <v>1429</v>
      </c>
      <c r="G191" s="245"/>
      <c r="H191" s="248">
        <v>31.800000000000001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AT191" s="254" t="s">
        <v>173</v>
      </c>
      <c r="AU191" s="254" t="s">
        <v>82</v>
      </c>
      <c r="AV191" s="12" t="s">
        <v>82</v>
      </c>
      <c r="AW191" s="12" t="s">
        <v>35</v>
      </c>
      <c r="AX191" s="12" t="s">
        <v>72</v>
      </c>
      <c r="AY191" s="254" t="s">
        <v>164</v>
      </c>
    </row>
    <row r="192" s="12" customFormat="1">
      <c r="B192" s="244"/>
      <c r="C192" s="245"/>
      <c r="D192" s="235" t="s">
        <v>173</v>
      </c>
      <c r="E192" s="246" t="s">
        <v>21</v>
      </c>
      <c r="F192" s="247" t="s">
        <v>21</v>
      </c>
      <c r="G192" s="245"/>
      <c r="H192" s="248">
        <v>0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AT192" s="254" t="s">
        <v>173</v>
      </c>
      <c r="AU192" s="254" t="s">
        <v>82</v>
      </c>
      <c r="AV192" s="12" t="s">
        <v>82</v>
      </c>
      <c r="AW192" s="12" t="s">
        <v>35</v>
      </c>
      <c r="AX192" s="12" t="s">
        <v>72</v>
      </c>
      <c r="AY192" s="254" t="s">
        <v>164</v>
      </c>
    </row>
    <row r="193" s="14" customFormat="1">
      <c r="B193" s="276"/>
      <c r="C193" s="277"/>
      <c r="D193" s="235" t="s">
        <v>173</v>
      </c>
      <c r="E193" s="278" t="s">
        <v>21</v>
      </c>
      <c r="F193" s="279" t="s">
        <v>434</v>
      </c>
      <c r="G193" s="277"/>
      <c r="H193" s="280">
        <v>31.800000000000001</v>
      </c>
      <c r="I193" s="281"/>
      <c r="J193" s="277"/>
      <c r="K193" s="277"/>
      <c r="L193" s="282"/>
      <c r="M193" s="283"/>
      <c r="N193" s="284"/>
      <c r="O193" s="284"/>
      <c r="P193" s="284"/>
      <c r="Q193" s="284"/>
      <c r="R193" s="284"/>
      <c r="S193" s="284"/>
      <c r="T193" s="285"/>
      <c r="AT193" s="286" t="s">
        <v>173</v>
      </c>
      <c r="AU193" s="286" t="s">
        <v>82</v>
      </c>
      <c r="AV193" s="14" t="s">
        <v>185</v>
      </c>
      <c r="AW193" s="14" t="s">
        <v>35</v>
      </c>
      <c r="AX193" s="14" t="s">
        <v>80</v>
      </c>
      <c r="AY193" s="286" t="s">
        <v>164</v>
      </c>
    </row>
    <row r="194" s="13" customFormat="1">
      <c r="B194" s="255"/>
      <c r="C194" s="256"/>
      <c r="D194" s="235" t="s">
        <v>173</v>
      </c>
      <c r="E194" s="257" t="s">
        <v>21</v>
      </c>
      <c r="F194" s="258" t="s">
        <v>177</v>
      </c>
      <c r="G194" s="256"/>
      <c r="H194" s="259">
        <v>31.800000000000001</v>
      </c>
      <c r="I194" s="260"/>
      <c r="J194" s="256"/>
      <c r="K194" s="256"/>
      <c r="L194" s="261"/>
      <c r="M194" s="262"/>
      <c r="N194" s="263"/>
      <c r="O194" s="263"/>
      <c r="P194" s="263"/>
      <c r="Q194" s="263"/>
      <c r="R194" s="263"/>
      <c r="S194" s="263"/>
      <c r="T194" s="264"/>
      <c r="AT194" s="265" t="s">
        <v>173</v>
      </c>
      <c r="AU194" s="265" t="s">
        <v>82</v>
      </c>
      <c r="AV194" s="13" t="s">
        <v>171</v>
      </c>
      <c r="AW194" s="13" t="s">
        <v>35</v>
      </c>
      <c r="AX194" s="13" t="s">
        <v>72</v>
      </c>
      <c r="AY194" s="265" t="s">
        <v>164</v>
      </c>
    </row>
    <row r="195" s="11" customFormat="1">
      <c r="B195" s="233"/>
      <c r="C195" s="234"/>
      <c r="D195" s="235" t="s">
        <v>173</v>
      </c>
      <c r="E195" s="236" t="s">
        <v>21</v>
      </c>
      <c r="F195" s="237" t="s">
        <v>442</v>
      </c>
      <c r="G195" s="234"/>
      <c r="H195" s="236" t="s">
        <v>21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AT195" s="243" t="s">
        <v>173</v>
      </c>
      <c r="AU195" s="243" t="s">
        <v>82</v>
      </c>
      <c r="AV195" s="11" t="s">
        <v>80</v>
      </c>
      <c r="AW195" s="11" t="s">
        <v>35</v>
      </c>
      <c r="AX195" s="11" t="s">
        <v>72</v>
      </c>
      <c r="AY195" s="243" t="s">
        <v>164</v>
      </c>
    </row>
    <row r="196" s="12" customFormat="1">
      <c r="B196" s="244"/>
      <c r="C196" s="245"/>
      <c r="D196" s="235" t="s">
        <v>173</v>
      </c>
      <c r="E196" s="246" t="s">
        <v>21</v>
      </c>
      <c r="F196" s="247" t="s">
        <v>1459</v>
      </c>
      <c r="G196" s="245"/>
      <c r="H196" s="248">
        <v>1.5900000000000001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AT196" s="254" t="s">
        <v>173</v>
      </c>
      <c r="AU196" s="254" t="s">
        <v>82</v>
      </c>
      <c r="AV196" s="12" t="s">
        <v>82</v>
      </c>
      <c r="AW196" s="12" t="s">
        <v>35</v>
      </c>
      <c r="AX196" s="12" t="s">
        <v>72</v>
      </c>
      <c r="AY196" s="254" t="s">
        <v>164</v>
      </c>
    </row>
    <row r="197" s="11" customFormat="1">
      <c r="B197" s="233"/>
      <c r="C197" s="234"/>
      <c r="D197" s="235" t="s">
        <v>173</v>
      </c>
      <c r="E197" s="236" t="s">
        <v>21</v>
      </c>
      <c r="F197" s="237" t="s">
        <v>437</v>
      </c>
      <c r="G197" s="234"/>
      <c r="H197" s="236" t="s">
        <v>21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AT197" s="243" t="s">
        <v>173</v>
      </c>
      <c r="AU197" s="243" t="s">
        <v>82</v>
      </c>
      <c r="AV197" s="11" t="s">
        <v>80</v>
      </c>
      <c r="AW197" s="11" t="s">
        <v>35</v>
      </c>
      <c r="AX197" s="11" t="s">
        <v>72</v>
      </c>
      <c r="AY197" s="243" t="s">
        <v>164</v>
      </c>
    </row>
    <row r="198" s="12" customFormat="1">
      <c r="B198" s="244"/>
      <c r="C198" s="245"/>
      <c r="D198" s="235" t="s">
        <v>173</v>
      </c>
      <c r="E198" s="246" t="s">
        <v>21</v>
      </c>
      <c r="F198" s="247" t="s">
        <v>21</v>
      </c>
      <c r="G198" s="245"/>
      <c r="H198" s="248">
        <v>0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AT198" s="254" t="s">
        <v>173</v>
      </c>
      <c r="AU198" s="254" t="s">
        <v>82</v>
      </c>
      <c r="AV198" s="12" t="s">
        <v>82</v>
      </c>
      <c r="AW198" s="12" t="s">
        <v>35</v>
      </c>
      <c r="AX198" s="12" t="s">
        <v>72</v>
      </c>
      <c r="AY198" s="254" t="s">
        <v>164</v>
      </c>
    </row>
    <row r="199" s="14" customFormat="1">
      <c r="B199" s="276"/>
      <c r="C199" s="277"/>
      <c r="D199" s="235" t="s">
        <v>173</v>
      </c>
      <c r="E199" s="278" t="s">
        <v>21</v>
      </c>
      <c r="F199" s="279" t="s">
        <v>305</v>
      </c>
      <c r="G199" s="277"/>
      <c r="H199" s="280">
        <v>1.5900000000000001</v>
      </c>
      <c r="I199" s="281"/>
      <c r="J199" s="277"/>
      <c r="K199" s="277"/>
      <c r="L199" s="282"/>
      <c r="M199" s="283"/>
      <c r="N199" s="284"/>
      <c r="O199" s="284"/>
      <c r="P199" s="284"/>
      <c r="Q199" s="284"/>
      <c r="R199" s="284"/>
      <c r="S199" s="284"/>
      <c r="T199" s="285"/>
      <c r="AT199" s="286" t="s">
        <v>173</v>
      </c>
      <c r="AU199" s="286" t="s">
        <v>82</v>
      </c>
      <c r="AV199" s="14" t="s">
        <v>185</v>
      </c>
      <c r="AW199" s="14" t="s">
        <v>35</v>
      </c>
      <c r="AX199" s="14" t="s">
        <v>72</v>
      </c>
      <c r="AY199" s="286" t="s">
        <v>164</v>
      </c>
    </row>
    <row r="200" s="1" customFormat="1" ht="16.5" customHeight="1">
      <c r="B200" s="46"/>
      <c r="C200" s="266" t="s">
        <v>193</v>
      </c>
      <c r="D200" s="266" t="s">
        <v>238</v>
      </c>
      <c r="E200" s="267" t="s">
        <v>439</v>
      </c>
      <c r="F200" s="268" t="s">
        <v>440</v>
      </c>
      <c r="G200" s="269" t="s">
        <v>300</v>
      </c>
      <c r="H200" s="270">
        <v>1.5900000000000001</v>
      </c>
      <c r="I200" s="271"/>
      <c r="J200" s="272">
        <f>ROUND(I200*H200,2)</f>
        <v>0</v>
      </c>
      <c r="K200" s="268" t="s">
        <v>21</v>
      </c>
      <c r="L200" s="273"/>
      <c r="M200" s="274" t="s">
        <v>21</v>
      </c>
      <c r="N200" s="275" t="s">
        <v>43</v>
      </c>
      <c r="O200" s="47"/>
      <c r="P200" s="230">
        <f>O200*H200</f>
        <v>0</v>
      </c>
      <c r="Q200" s="230">
        <v>0.001</v>
      </c>
      <c r="R200" s="230">
        <f>Q200*H200</f>
        <v>0.0015900000000000001</v>
      </c>
      <c r="S200" s="230">
        <v>0</v>
      </c>
      <c r="T200" s="231">
        <f>S200*H200</f>
        <v>0</v>
      </c>
      <c r="AR200" s="24" t="s">
        <v>210</v>
      </c>
      <c r="AT200" s="24" t="s">
        <v>238</v>
      </c>
      <c r="AU200" s="24" t="s">
        <v>82</v>
      </c>
      <c r="AY200" s="24" t="s">
        <v>164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24" t="s">
        <v>80</v>
      </c>
      <c r="BK200" s="232">
        <f>ROUND(I200*H200,2)</f>
        <v>0</v>
      </c>
      <c r="BL200" s="24" t="s">
        <v>171</v>
      </c>
      <c r="BM200" s="24" t="s">
        <v>1460</v>
      </c>
    </row>
    <row r="201" s="11" customFormat="1">
      <c r="B201" s="233"/>
      <c r="C201" s="234"/>
      <c r="D201" s="235" t="s">
        <v>173</v>
      </c>
      <c r="E201" s="236" t="s">
        <v>21</v>
      </c>
      <c r="F201" s="237" t="s">
        <v>1428</v>
      </c>
      <c r="G201" s="234"/>
      <c r="H201" s="236" t="s">
        <v>21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AT201" s="243" t="s">
        <v>173</v>
      </c>
      <c r="AU201" s="243" t="s">
        <v>82</v>
      </c>
      <c r="AV201" s="11" t="s">
        <v>80</v>
      </c>
      <c r="AW201" s="11" t="s">
        <v>35</v>
      </c>
      <c r="AX201" s="11" t="s">
        <v>72</v>
      </c>
      <c r="AY201" s="243" t="s">
        <v>164</v>
      </c>
    </row>
    <row r="202" s="11" customFormat="1">
      <c r="B202" s="233"/>
      <c r="C202" s="234"/>
      <c r="D202" s="235" t="s">
        <v>173</v>
      </c>
      <c r="E202" s="236" t="s">
        <v>21</v>
      </c>
      <c r="F202" s="237" t="s">
        <v>323</v>
      </c>
      <c r="G202" s="234"/>
      <c r="H202" s="236" t="s">
        <v>21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AT202" s="243" t="s">
        <v>173</v>
      </c>
      <c r="AU202" s="243" t="s">
        <v>82</v>
      </c>
      <c r="AV202" s="11" t="s">
        <v>80</v>
      </c>
      <c r="AW202" s="11" t="s">
        <v>35</v>
      </c>
      <c r="AX202" s="11" t="s">
        <v>72</v>
      </c>
      <c r="AY202" s="243" t="s">
        <v>164</v>
      </c>
    </row>
    <row r="203" s="11" customFormat="1">
      <c r="B203" s="233"/>
      <c r="C203" s="234"/>
      <c r="D203" s="235" t="s">
        <v>173</v>
      </c>
      <c r="E203" s="236" t="s">
        <v>21</v>
      </c>
      <c r="F203" s="237" t="s">
        <v>876</v>
      </c>
      <c r="G203" s="234"/>
      <c r="H203" s="236" t="s">
        <v>21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AT203" s="243" t="s">
        <v>173</v>
      </c>
      <c r="AU203" s="243" t="s">
        <v>82</v>
      </c>
      <c r="AV203" s="11" t="s">
        <v>80</v>
      </c>
      <c r="AW203" s="11" t="s">
        <v>35</v>
      </c>
      <c r="AX203" s="11" t="s">
        <v>72</v>
      </c>
      <c r="AY203" s="243" t="s">
        <v>164</v>
      </c>
    </row>
    <row r="204" s="12" customFormat="1">
      <c r="B204" s="244"/>
      <c r="C204" s="245"/>
      <c r="D204" s="235" t="s">
        <v>173</v>
      </c>
      <c r="E204" s="246" t="s">
        <v>21</v>
      </c>
      <c r="F204" s="247" t="s">
        <v>1429</v>
      </c>
      <c r="G204" s="245"/>
      <c r="H204" s="248">
        <v>31.800000000000001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AT204" s="254" t="s">
        <v>173</v>
      </c>
      <c r="AU204" s="254" t="s">
        <v>82</v>
      </c>
      <c r="AV204" s="12" t="s">
        <v>82</v>
      </c>
      <c r="AW204" s="12" t="s">
        <v>35</v>
      </c>
      <c r="AX204" s="12" t="s">
        <v>72</v>
      </c>
      <c r="AY204" s="254" t="s">
        <v>164</v>
      </c>
    </row>
    <row r="205" s="12" customFormat="1">
      <c r="B205" s="244"/>
      <c r="C205" s="245"/>
      <c r="D205" s="235" t="s">
        <v>173</v>
      </c>
      <c r="E205" s="246" t="s">
        <v>21</v>
      </c>
      <c r="F205" s="247" t="s">
        <v>21</v>
      </c>
      <c r="G205" s="245"/>
      <c r="H205" s="248">
        <v>0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AT205" s="254" t="s">
        <v>173</v>
      </c>
      <c r="AU205" s="254" t="s">
        <v>82</v>
      </c>
      <c r="AV205" s="12" t="s">
        <v>82</v>
      </c>
      <c r="AW205" s="12" t="s">
        <v>35</v>
      </c>
      <c r="AX205" s="12" t="s">
        <v>72</v>
      </c>
      <c r="AY205" s="254" t="s">
        <v>164</v>
      </c>
    </row>
    <row r="206" s="14" customFormat="1">
      <c r="B206" s="276"/>
      <c r="C206" s="277"/>
      <c r="D206" s="235" t="s">
        <v>173</v>
      </c>
      <c r="E206" s="278" t="s">
        <v>21</v>
      </c>
      <c r="F206" s="279" t="s">
        <v>434</v>
      </c>
      <c r="G206" s="277"/>
      <c r="H206" s="280">
        <v>31.800000000000001</v>
      </c>
      <c r="I206" s="281"/>
      <c r="J206" s="277"/>
      <c r="K206" s="277"/>
      <c r="L206" s="282"/>
      <c r="M206" s="283"/>
      <c r="N206" s="284"/>
      <c r="O206" s="284"/>
      <c r="P206" s="284"/>
      <c r="Q206" s="284"/>
      <c r="R206" s="284"/>
      <c r="S206" s="284"/>
      <c r="T206" s="285"/>
      <c r="AT206" s="286" t="s">
        <v>173</v>
      </c>
      <c r="AU206" s="286" t="s">
        <v>82</v>
      </c>
      <c r="AV206" s="14" t="s">
        <v>185</v>
      </c>
      <c r="AW206" s="14" t="s">
        <v>35</v>
      </c>
      <c r="AX206" s="14" t="s">
        <v>72</v>
      </c>
      <c r="AY206" s="286" t="s">
        <v>164</v>
      </c>
    </row>
    <row r="207" s="11" customFormat="1">
      <c r="B207" s="233"/>
      <c r="C207" s="234"/>
      <c r="D207" s="235" t="s">
        <v>173</v>
      </c>
      <c r="E207" s="236" t="s">
        <v>21</v>
      </c>
      <c r="F207" s="237" t="s">
        <v>442</v>
      </c>
      <c r="G207" s="234"/>
      <c r="H207" s="236" t="s">
        <v>21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AT207" s="243" t="s">
        <v>173</v>
      </c>
      <c r="AU207" s="243" t="s">
        <v>82</v>
      </c>
      <c r="AV207" s="11" t="s">
        <v>80</v>
      </c>
      <c r="AW207" s="11" t="s">
        <v>35</v>
      </c>
      <c r="AX207" s="11" t="s">
        <v>72</v>
      </c>
      <c r="AY207" s="243" t="s">
        <v>164</v>
      </c>
    </row>
    <row r="208" s="12" customFormat="1">
      <c r="B208" s="244"/>
      <c r="C208" s="245"/>
      <c r="D208" s="235" t="s">
        <v>173</v>
      </c>
      <c r="E208" s="246" t="s">
        <v>21</v>
      </c>
      <c r="F208" s="247" t="s">
        <v>1459</v>
      </c>
      <c r="G208" s="245"/>
      <c r="H208" s="248">
        <v>1.5900000000000001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AT208" s="254" t="s">
        <v>173</v>
      </c>
      <c r="AU208" s="254" t="s">
        <v>82</v>
      </c>
      <c r="AV208" s="12" t="s">
        <v>82</v>
      </c>
      <c r="AW208" s="12" t="s">
        <v>35</v>
      </c>
      <c r="AX208" s="12" t="s">
        <v>72</v>
      </c>
      <c r="AY208" s="254" t="s">
        <v>164</v>
      </c>
    </row>
    <row r="209" s="11" customFormat="1">
      <c r="B209" s="233"/>
      <c r="C209" s="234"/>
      <c r="D209" s="235" t="s">
        <v>173</v>
      </c>
      <c r="E209" s="236" t="s">
        <v>21</v>
      </c>
      <c r="F209" s="237" t="s">
        <v>437</v>
      </c>
      <c r="G209" s="234"/>
      <c r="H209" s="236" t="s">
        <v>21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AT209" s="243" t="s">
        <v>173</v>
      </c>
      <c r="AU209" s="243" t="s">
        <v>82</v>
      </c>
      <c r="AV209" s="11" t="s">
        <v>80</v>
      </c>
      <c r="AW209" s="11" t="s">
        <v>35</v>
      </c>
      <c r="AX209" s="11" t="s">
        <v>72</v>
      </c>
      <c r="AY209" s="243" t="s">
        <v>164</v>
      </c>
    </row>
    <row r="210" s="12" customFormat="1">
      <c r="B210" s="244"/>
      <c r="C210" s="245"/>
      <c r="D210" s="235" t="s">
        <v>173</v>
      </c>
      <c r="E210" s="246" t="s">
        <v>21</v>
      </c>
      <c r="F210" s="247" t="s">
        <v>21</v>
      </c>
      <c r="G210" s="245"/>
      <c r="H210" s="248">
        <v>0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AT210" s="254" t="s">
        <v>173</v>
      </c>
      <c r="AU210" s="254" t="s">
        <v>82</v>
      </c>
      <c r="AV210" s="12" t="s">
        <v>82</v>
      </c>
      <c r="AW210" s="12" t="s">
        <v>35</v>
      </c>
      <c r="AX210" s="12" t="s">
        <v>72</v>
      </c>
      <c r="AY210" s="254" t="s">
        <v>164</v>
      </c>
    </row>
    <row r="211" s="14" customFormat="1">
      <c r="B211" s="276"/>
      <c r="C211" s="277"/>
      <c r="D211" s="235" t="s">
        <v>173</v>
      </c>
      <c r="E211" s="278" t="s">
        <v>21</v>
      </c>
      <c r="F211" s="279" t="s">
        <v>305</v>
      </c>
      <c r="G211" s="277"/>
      <c r="H211" s="280">
        <v>1.5900000000000001</v>
      </c>
      <c r="I211" s="281"/>
      <c r="J211" s="277"/>
      <c r="K211" s="277"/>
      <c r="L211" s="282"/>
      <c r="M211" s="283"/>
      <c r="N211" s="284"/>
      <c r="O211" s="284"/>
      <c r="P211" s="284"/>
      <c r="Q211" s="284"/>
      <c r="R211" s="284"/>
      <c r="S211" s="284"/>
      <c r="T211" s="285"/>
      <c r="AT211" s="286" t="s">
        <v>173</v>
      </c>
      <c r="AU211" s="286" t="s">
        <v>82</v>
      </c>
      <c r="AV211" s="14" t="s">
        <v>185</v>
      </c>
      <c r="AW211" s="14" t="s">
        <v>35</v>
      </c>
      <c r="AX211" s="14" t="s">
        <v>80</v>
      </c>
      <c r="AY211" s="286" t="s">
        <v>164</v>
      </c>
    </row>
    <row r="212" s="1" customFormat="1" ht="25.5" customHeight="1">
      <c r="B212" s="46"/>
      <c r="C212" s="221" t="s">
        <v>219</v>
      </c>
      <c r="D212" s="221" t="s">
        <v>166</v>
      </c>
      <c r="E212" s="222" t="s">
        <v>852</v>
      </c>
      <c r="F212" s="223" t="s">
        <v>853</v>
      </c>
      <c r="G212" s="224" t="s">
        <v>169</v>
      </c>
      <c r="H212" s="225">
        <v>0.41999999999999998</v>
      </c>
      <c r="I212" s="226"/>
      <c r="J212" s="227">
        <f>ROUND(I212*H212,2)</f>
        <v>0</v>
      </c>
      <c r="K212" s="223" t="s">
        <v>170</v>
      </c>
      <c r="L212" s="72"/>
      <c r="M212" s="228" t="s">
        <v>21</v>
      </c>
      <c r="N212" s="229" t="s">
        <v>43</v>
      </c>
      <c r="O212" s="47"/>
      <c r="P212" s="230">
        <f>O212*H212</f>
        <v>0</v>
      </c>
      <c r="Q212" s="230">
        <v>0</v>
      </c>
      <c r="R212" s="230">
        <f>Q212*H212</f>
        <v>0</v>
      </c>
      <c r="S212" s="230">
        <v>0</v>
      </c>
      <c r="T212" s="231">
        <f>S212*H212</f>
        <v>0</v>
      </c>
      <c r="AR212" s="24" t="s">
        <v>171</v>
      </c>
      <c r="AT212" s="24" t="s">
        <v>166</v>
      </c>
      <c r="AU212" s="24" t="s">
        <v>82</v>
      </c>
      <c r="AY212" s="24" t="s">
        <v>164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24" t="s">
        <v>80</v>
      </c>
      <c r="BK212" s="232">
        <f>ROUND(I212*H212,2)</f>
        <v>0</v>
      </c>
      <c r="BL212" s="24" t="s">
        <v>171</v>
      </c>
      <c r="BM212" s="24" t="s">
        <v>1461</v>
      </c>
    </row>
    <row r="213" s="11" customFormat="1">
      <c r="B213" s="233"/>
      <c r="C213" s="234"/>
      <c r="D213" s="235" t="s">
        <v>173</v>
      </c>
      <c r="E213" s="236" t="s">
        <v>21</v>
      </c>
      <c r="F213" s="237" t="s">
        <v>1428</v>
      </c>
      <c r="G213" s="234"/>
      <c r="H213" s="236" t="s">
        <v>21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AT213" s="243" t="s">
        <v>173</v>
      </c>
      <c r="AU213" s="243" t="s">
        <v>82</v>
      </c>
      <c r="AV213" s="11" t="s">
        <v>80</v>
      </c>
      <c r="AW213" s="11" t="s">
        <v>35</v>
      </c>
      <c r="AX213" s="11" t="s">
        <v>72</v>
      </c>
      <c r="AY213" s="243" t="s">
        <v>164</v>
      </c>
    </row>
    <row r="214" s="11" customFormat="1">
      <c r="B214" s="233"/>
      <c r="C214" s="234"/>
      <c r="D214" s="235" t="s">
        <v>173</v>
      </c>
      <c r="E214" s="236" t="s">
        <v>21</v>
      </c>
      <c r="F214" s="237" t="s">
        <v>1446</v>
      </c>
      <c r="G214" s="234"/>
      <c r="H214" s="236" t="s">
        <v>21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AT214" s="243" t="s">
        <v>173</v>
      </c>
      <c r="AU214" s="243" t="s">
        <v>82</v>
      </c>
      <c r="AV214" s="11" t="s">
        <v>80</v>
      </c>
      <c r="AW214" s="11" t="s">
        <v>35</v>
      </c>
      <c r="AX214" s="11" t="s">
        <v>72</v>
      </c>
      <c r="AY214" s="243" t="s">
        <v>164</v>
      </c>
    </row>
    <row r="215" s="11" customFormat="1">
      <c r="B215" s="233"/>
      <c r="C215" s="234"/>
      <c r="D215" s="235" t="s">
        <v>173</v>
      </c>
      <c r="E215" s="236" t="s">
        <v>21</v>
      </c>
      <c r="F215" s="237" t="s">
        <v>1462</v>
      </c>
      <c r="G215" s="234"/>
      <c r="H215" s="236" t="s">
        <v>21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AT215" s="243" t="s">
        <v>173</v>
      </c>
      <c r="AU215" s="243" t="s">
        <v>82</v>
      </c>
      <c r="AV215" s="11" t="s">
        <v>80</v>
      </c>
      <c r="AW215" s="11" t="s">
        <v>35</v>
      </c>
      <c r="AX215" s="11" t="s">
        <v>72</v>
      </c>
      <c r="AY215" s="243" t="s">
        <v>164</v>
      </c>
    </row>
    <row r="216" s="12" customFormat="1">
      <c r="B216" s="244"/>
      <c r="C216" s="245"/>
      <c r="D216" s="235" t="s">
        <v>173</v>
      </c>
      <c r="E216" s="246" t="s">
        <v>21</v>
      </c>
      <c r="F216" s="247" t="s">
        <v>1463</v>
      </c>
      <c r="G216" s="245"/>
      <c r="H216" s="248">
        <v>0.41999999999999998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AT216" s="254" t="s">
        <v>173</v>
      </c>
      <c r="AU216" s="254" t="s">
        <v>82</v>
      </c>
      <c r="AV216" s="12" t="s">
        <v>82</v>
      </c>
      <c r="AW216" s="12" t="s">
        <v>35</v>
      </c>
      <c r="AX216" s="12" t="s">
        <v>72</v>
      </c>
      <c r="AY216" s="254" t="s">
        <v>164</v>
      </c>
    </row>
    <row r="217" s="13" customFormat="1">
      <c r="B217" s="255"/>
      <c r="C217" s="256"/>
      <c r="D217" s="235" t="s">
        <v>173</v>
      </c>
      <c r="E217" s="257" t="s">
        <v>21</v>
      </c>
      <c r="F217" s="258" t="s">
        <v>177</v>
      </c>
      <c r="G217" s="256"/>
      <c r="H217" s="259">
        <v>0.41999999999999998</v>
      </c>
      <c r="I217" s="260"/>
      <c r="J217" s="256"/>
      <c r="K217" s="256"/>
      <c r="L217" s="261"/>
      <c r="M217" s="262"/>
      <c r="N217" s="263"/>
      <c r="O217" s="263"/>
      <c r="P217" s="263"/>
      <c r="Q217" s="263"/>
      <c r="R217" s="263"/>
      <c r="S217" s="263"/>
      <c r="T217" s="264"/>
      <c r="AT217" s="265" t="s">
        <v>173</v>
      </c>
      <c r="AU217" s="265" t="s">
        <v>82</v>
      </c>
      <c r="AV217" s="13" t="s">
        <v>171</v>
      </c>
      <c r="AW217" s="13" t="s">
        <v>35</v>
      </c>
      <c r="AX217" s="13" t="s">
        <v>80</v>
      </c>
      <c r="AY217" s="265" t="s">
        <v>164</v>
      </c>
    </row>
    <row r="218" s="1" customFormat="1" ht="16.5" customHeight="1">
      <c r="B218" s="46"/>
      <c r="C218" s="221" t="s">
        <v>266</v>
      </c>
      <c r="D218" s="221" t="s">
        <v>166</v>
      </c>
      <c r="E218" s="222" t="s">
        <v>945</v>
      </c>
      <c r="F218" s="223" t="s">
        <v>946</v>
      </c>
      <c r="G218" s="224" t="s">
        <v>287</v>
      </c>
      <c r="H218" s="225">
        <v>2.1000000000000001</v>
      </c>
      <c r="I218" s="226"/>
      <c r="J218" s="227">
        <f>ROUND(I218*H218,2)</f>
        <v>0</v>
      </c>
      <c r="K218" s="223" t="s">
        <v>170</v>
      </c>
      <c r="L218" s="72"/>
      <c r="M218" s="228" t="s">
        <v>21</v>
      </c>
      <c r="N218" s="229" t="s">
        <v>43</v>
      </c>
      <c r="O218" s="47"/>
      <c r="P218" s="230">
        <f>O218*H218</f>
        <v>0</v>
      </c>
      <c r="Q218" s="230">
        <v>0</v>
      </c>
      <c r="R218" s="230">
        <f>Q218*H218</f>
        <v>0</v>
      </c>
      <c r="S218" s="230">
        <v>0</v>
      </c>
      <c r="T218" s="231">
        <f>S218*H218</f>
        <v>0</v>
      </c>
      <c r="AR218" s="24" t="s">
        <v>171</v>
      </c>
      <c r="AT218" s="24" t="s">
        <v>166</v>
      </c>
      <c r="AU218" s="24" t="s">
        <v>82</v>
      </c>
      <c r="AY218" s="24" t="s">
        <v>164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24" t="s">
        <v>80</v>
      </c>
      <c r="BK218" s="232">
        <f>ROUND(I218*H218,2)</f>
        <v>0</v>
      </c>
      <c r="BL218" s="24" t="s">
        <v>171</v>
      </c>
      <c r="BM218" s="24" t="s">
        <v>1464</v>
      </c>
    </row>
    <row r="219" s="11" customFormat="1">
      <c r="B219" s="233"/>
      <c r="C219" s="234"/>
      <c r="D219" s="235" t="s">
        <v>173</v>
      </c>
      <c r="E219" s="236" t="s">
        <v>21</v>
      </c>
      <c r="F219" s="237" t="s">
        <v>1428</v>
      </c>
      <c r="G219" s="234"/>
      <c r="H219" s="236" t="s">
        <v>21</v>
      </c>
      <c r="I219" s="238"/>
      <c r="J219" s="234"/>
      <c r="K219" s="234"/>
      <c r="L219" s="239"/>
      <c r="M219" s="240"/>
      <c r="N219" s="241"/>
      <c r="O219" s="241"/>
      <c r="P219" s="241"/>
      <c r="Q219" s="241"/>
      <c r="R219" s="241"/>
      <c r="S219" s="241"/>
      <c r="T219" s="242"/>
      <c r="AT219" s="243" t="s">
        <v>173</v>
      </c>
      <c r="AU219" s="243" t="s">
        <v>82</v>
      </c>
      <c r="AV219" s="11" t="s">
        <v>80</v>
      </c>
      <c r="AW219" s="11" t="s">
        <v>35</v>
      </c>
      <c r="AX219" s="11" t="s">
        <v>72</v>
      </c>
      <c r="AY219" s="243" t="s">
        <v>164</v>
      </c>
    </row>
    <row r="220" s="11" customFormat="1">
      <c r="B220" s="233"/>
      <c r="C220" s="234"/>
      <c r="D220" s="235" t="s">
        <v>173</v>
      </c>
      <c r="E220" s="236" t="s">
        <v>21</v>
      </c>
      <c r="F220" s="237" t="s">
        <v>1446</v>
      </c>
      <c r="G220" s="234"/>
      <c r="H220" s="236" t="s">
        <v>21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AT220" s="243" t="s">
        <v>173</v>
      </c>
      <c r="AU220" s="243" t="s">
        <v>82</v>
      </c>
      <c r="AV220" s="11" t="s">
        <v>80</v>
      </c>
      <c r="AW220" s="11" t="s">
        <v>35</v>
      </c>
      <c r="AX220" s="11" t="s">
        <v>72</v>
      </c>
      <c r="AY220" s="243" t="s">
        <v>164</v>
      </c>
    </row>
    <row r="221" s="11" customFormat="1">
      <c r="B221" s="233"/>
      <c r="C221" s="234"/>
      <c r="D221" s="235" t="s">
        <v>173</v>
      </c>
      <c r="E221" s="236" t="s">
        <v>21</v>
      </c>
      <c r="F221" s="237" t="s">
        <v>1465</v>
      </c>
      <c r="G221" s="234"/>
      <c r="H221" s="236" t="s">
        <v>21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AT221" s="243" t="s">
        <v>173</v>
      </c>
      <c r="AU221" s="243" t="s">
        <v>82</v>
      </c>
      <c r="AV221" s="11" t="s">
        <v>80</v>
      </c>
      <c r="AW221" s="11" t="s">
        <v>35</v>
      </c>
      <c r="AX221" s="11" t="s">
        <v>72</v>
      </c>
      <c r="AY221" s="243" t="s">
        <v>164</v>
      </c>
    </row>
    <row r="222" s="12" customFormat="1">
      <c r="B222" s="244"/>
      <c r="C222" s="245"/>
      <c r="D222" s="235" t="s">
        <v>173</v>
      </c>
      <c r="E222" s="246" t="s">
        <v>21</v>
      </c>
      <c r="F222" s="247" t="s">
        <v>1447</v>
      </c>
      <c r="G222" s="245"/>
      <c r="H222" s="248">
        <v>2.1000000000000001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AT222" s="254" t="s">
        <v>173</v>
      </c>
      <c r="AU222" s="254" t="s">
        <v>82</v>
      </c>
      <c r="AV222" s="12" t="s">
        <v>82</v>
      </c>
      <c r="AW222" s="12" t="s">
        <v>35</v>
      </c>
      <c r="AX222" s="12" t="s">
        <v>72</v>
      </c>
      <c r="AY222" s="254" t="s">
        <v>164</v>
      </c>
    </row>
    <row r="223" s="13" customFormat="1">
      <c r="B223" s="255"/>
      <c r="C223" s="256"/>
      <c r="D223" s="235" t="s">
        <v>173</v>
      </c>
      <c r="E223" s="257" t="s">
        <v>21</v>
      </c>
      <c r="F223" s="258" t="s">
        <v>177</v>
      </c>
      <c r="G223" s="256"/>
      <c r="H223" s="259">
        <v>2.1000000000000001</v>
      </c>
      <c r="I223" s="260"/>
      <c r="J223" s="256"/>
      <c r="K223" s="256"/>
      <c r="L223" s="261"/>
      <c r="M223" s="262"/>
      <c r="N223" s="263"/>
      <c r="O223" s="263"/>
      <c r="P223" s="263"/>
      <c r="Q223" s="263"/>
      <c r="R223" s="263"/>
      <c r="S223" s="263"/>
      <c r="T223" s="264"/>
      <c r="AT223" s="265" t="s">
        <v>173</v>
      </c>
      <c r="AU223" s="265" t="s">
        <v>82</v>
      </c>
      <c r="AV223" s="13" t="s">
        <v>171</v>
      </c>
      <c r="AW223" s="13" t="s">
        <v>35</v>
      </c>
      <c r="AX223" s="13" t="s">
        <v>80</v>
      </c>
      <c r="AY223" s="265" t="s">
        <v>164</v>
      </c>
    </row>
    <row r="224" s="10" customFormat="1" ht="29.88" customHeight="1">
      <c r="B224" s="205"/>
      <c r="C224" s="206"/>
      <c r="D224" s="207" t="s">
        <v>71</v>
      </c>
      <c r="E224" s="219" t="s">
        <v>505</v>
      </c>
      <c r="F224" s="219" t="s">
        <v>506</v>
      </c>
      <c r="G224" s="206"/>
      <c r="H224" s="206"/>
      <c r="I224" s="209"/>
      <c r="J224" s="220">
        <f>BK224</f>
        <v>0</v>
      </c>
      <c r="K224" s="206"/>
      <c r="L224" s="211"/>
      <c r="M224" s="212"/>
      <c r="N224" s="213"/>
      <c r="O224" s="213"/>
      <c r="P224" s="214">
        <f>SUM(P225:P233)</f>
        <v>0</v>
      </c>
      <c r="Q224" s="213"/>
      <c r="R224" s="214">
        <f>SUM(R225:R233)</f>
        <v>0</v>
      </c>
      <c r="S224" s="213"/>
      <c r="T224" s="215">
        <f>SUM(T225:T233)</f>
        <v>0</v>
      </c>
      <c r="AR224" s="216" t="s">
        <v>80</v>
      </c>
      <c r="AT224" s="217" t="s">
        <v>71</v>
      </c>
      <c r="AU224" s="217" t="s">
        <v>80</v>
      </c>
      <c r="AY224" s="216" t="s">
        <v>164</v>
      </c>
      <c r="BK224" s="218">
        <f>SUM(BK225:BK233)</f>
        <v>0</v>
      </c>
    </row>
    <row r="225" s="1" customFormat="1" ht="25.5" customHeight="1">
      <c r="B225" s="46"/>
      <c r="C225" s="221" t="s">
        <v>270</v>
      </c>
      <c r="D225" s="221" t="s">
        <v>166</v>
      </c>
      <c r="E225" s="222" t="s">
        <v>508</v>
      </c>
      <c r="F225" s="223" t="s">
        <v>509</v>
      </c>
      <c r="G225" s="224" t="s">
        <v>228</v>
      </c>
      <c r="H225" s="225">
        <v>2.4489999999999998</v>
      </c>
      <c r="I225" s="226"/>
      <c r="J225" s="227">
        <f>ROUND(I225*H225,2)</f>
        <v>0</v>
      </c>
      <c r="K225" s="223" t="s">
        <v>170</v>
      </c>
      <c r="L225" s="72"/>
      <c r="M225" s="228" t="s">
        <v>21</v>
      </c>
      <c r="N225" s="229" t="s">
        <v>43</v>
      </c>
      <c r="O225" s="47"/>
      <c r="P225" s="230">
        <f>O225*H225</f>
        <v>0</v>
      </c>
      <c r="Q225" s="230">
        <v>0</v>
      </c>
      <c r="R225" s="230">
        <f>Q225*H225</f>
        <v>0</v>
      </c>
      <c r="S225" s="230">
        <v>0</v>
      </c>
      <c r="T225" s="231">
        <f>S225*H225</f>
        <v>0</v>
      </c>
      <c r="AR225" s="24" t="s">
        <v>171</v>
      </c>
      <c r="AT225" s="24" t="s">
        <v>166</v>
      </c>
      <c r="AU225" s="24" t="s">
        <v>82</v>
      </c>
      <c r="AY225" s="24" t="s">
        <v>164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24" t="s">
        <v>80</v>
      </c>
      <c r="BK225" s="232">
        <f>ROUND(I225*H225,2)</f>
        <v>0</v>
      </c>
      <c r="BL225" s="24" t="s">
        <v>171</v>
      </c>
      <c r="BM225" s="24" t="s">
        <v>1466</v>
      </c>
    </row>
    <row r="226" s="1" customFormat="1" ht="25.5" customHeight="1">
      <c r="B226" s="46"/>
      <c r="C226" s="221" t="s">
        <v>277</v>
      </c>
      <c r="D226" s="221" t="s">
        <v>166</v>
      </c>
      <c r="E226" s="222" t="s">
        <v>512</v>
      </c>
      <c r="F226" s="223" t="s">
        <v>513</v>
      </c>
      <c r="G226" s="224" t="s">
        <v>228</v>
      </c>
      <c r="H226" s="225">
        <v>2.4489999999999998</v>
      </c>
      <c r="I226" s="226"/>
      <c r="J226" s="227">
        <f>ROUND(I226*H226,2)</f>
        <v>0</v>
      </c>
      <c r="K226" s="223" t="s">
        <v>170</v>
      </c>
      <c r="L226" s="72"/>
      <c r="M226" s="228" t="s">
        <v>21</v>
      </c>
      <c r="N226" s="229" t="s">
        <v>43</v>
      </c>
      <c r="O226" s="47"/>
      <c r="P226" s="230">
        <f>O226*H226</f>
        <v>0</v>
      </c>
      <c r="Q226" s="230">
        <v>0</v>
      </c>
      <c r="R226" s="230">
        <f>Q226*H226</f>
        <v>0</v>
      </c>
      <c r="S226" s="230">
        <v>0</v>
      </c>
      <c r="T226" s="231">
        <f>S226*H226</f>
        <v>0</v>
      </c>
      <c r="AR226" s="24" t="s">
        <v>171</v>
      </c>
      <c r="AT226" s="24" t="s">
        <v>166</v>
      </c>
      <c r="AU226" s="24" t="s">
        <v>82</v>
      </c>
      <c r="AY226" s="24" t="s">
        <v>164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24" t="s">
        <v>80</v>
      </c>
      <c r="BK226" s="232">
        <f>ROUND(I226*H226,2)</f>
        <v>0</v>
      </c>
      <c r="BL226" s="24" t="s">
        <v>171</v>
      </c>
      <c r="BM226" s="24" t="s">
        <v>1467</v>
      </c>
    </row>
    <row r="227" s="1" customFormat="1" ht="25.5" customHeight="1">
      <c r="B227" s="46"/>
      <c r="C227" s="221" t="s">
        <v>9</v>
      </c>
      <c r="D227" s="221" t="s">
        <v>166</v>
      </c>
      <c r="E227" s="222" t="s">
        <v>516</v>
      </c>
      <c r="F227" s="223" t="s">
        <v>517</v>
      </c>
      <c r="G227" s="224" t="s">
        <v>228</v>
      </c>
      <c r="H227" s="225">
        <v>24.489999999999998</v>
      </c>
      <c r="I227" s="226"/>
      <c r="J227" s="227">
        <f>ROUND(I227*H227,2)</f>
        <v>0</v>
      </c>
      <c r="K227" s="223" t="s">
        <v>170</v>
      </c>
      <c r="L227" s="72"/>
      <c r="M227" s="228" t="s">
        <v>21</v>
      </c>
      <c r="N227" s="229" t="s">
        <v>43</v>
      </c>
      <c r="O227" s="47"/>
      <c r="P227" s="230">
        <f>O227*H227</f>
        <v>0</v>
      </c>
      <c r="Q227" s="230">
        <v>0</v>
      </c>
      <c r="R227" s="230">
        <f>Q227*H227</f>
        <v>0</v>
      </c>
      <c r="S227" s="230">
        <v>0</v>
      </c>
      <c r="T227" s="231">
        <f>S227*H227</f>
        <v>0</v>
      </c>
      <c r="AR227" s="24" t="s">
        <v>171</v>
      </c>
      <c r="AT227" s="24" t="s">
        <v>166</v>
      </c>
      <c r="AU227" s="24" t="s">
        <v>82</v>
      </c>
      <c r="AY227" s="24" t="s">
        <v>164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24" t="s">
        <v>80</v>
      </c>
      <c r="BK227" s="232">
        <f>ROUND(I227*H227,2)</f>
        <v>0</v>
      </c>
      <c r="BL227" s="24" t="s">
        <v>171</v>
      </c>
      <c r="BM227" s="24" t="s">
        <v>1468</v>
      </c>
    </row>
    <row r="228" s="12" customFormat="1">
      <c r="B228" s="244"/>
      <c r="C228" s="245"/>
      <c r="D228" s="235" t="s">
        <v>173</v>
      </c>
      <c r="E228" s="245"/>
      <c r="F228" s="247" t="s">
        <v>1469</v>
      </c>
      <c r="G228" s="245"/>
      <c r="H228" s="248">
        <v>24.489999999999998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AT228" s="254" t="s">
        <v>173</v>
      </c>
      <c r="AU228" s="254" t="s">
        <v>82</v>
      </c>
      <c r="AV228" s="12" t="s">
        <v>82</v>
      </c>
      <c r="AW228" s="12" t="s">
        <v>6</v>
      </c>
      <c r="AX228" s="12" t="s">
        <v>80</v>
      </c>
      <c r="AY228" s="254" t="s">
        <v>164</v>
      </c>
    </row>
    <row r="229" s="1" customFormat="1" ht="16.5" customHeight="1">
      <c r="B229" s="46"/>
      <c r="C229" s="221" t="s">
        <v>297</v>
      </c>
      <c r="D229" s="221" t="s">
        <v>166</v>
      </c>
      <c r="E229" s="222" t="s">
        <v>521</v>
      </c>
      <c r="F229" s="223" t="s">
        <v>522</v>
      </c>
      <c r="G229" s="224" t="s">
        <v>228</v>
      </c>
      <c r="H229" s="225">
        <v>2.4489999999999998</v>
      </c>
      <c r="I229" s="226"/>
      <c r="J229" s="227">
        <f>ROUND(I229*H229,2)</f>
        <v>0</v>
      </c>
      <c r="K229" s="223" t="s">
        <v>170</v>
      </c>
      <c r="L229" s="72"/>
      <c r="M229" s="228" t="s">
        <v>21</v>
      </c>
      <c r="N229" s="229" t="s">
        <v>43</v>
      </c>
      <c r="O229" s="47"/>
      <c r="P229" s="230">
        <f>O229*H229</f>
        <v>0</v>
      </c>
      <c r="Q229" s="230">
        <v>0</v>
      </c>
      <c r="R229" s="230">
        <f>Q229*H229</f>
        <v>0</v>
      </c>
      <c r="S229" s="230">
        <v>0</v>
      </c>
      <c r="T229" s="231">
        <f>S229*H229</f>
        <v>0</v>
      </c>
      <c r="AR229" s="24" t="s">
        <v>171</v>
      </c>
      <c r="AT229" s="24" t="s">
        <v>166</v>
      </c>
      <c r="AU229" s="24" t="s">
        <v>82</v>
      </c>
      <c r="AY229" s="24" t="s">
        <v>164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24" t="s">
        <v>80</v>
      </c>
      <c r="BK229" s="232">
        <f>ROUND(I229*H229,2)</f>
        <v>0</v>
      </c>
      <c r="BL229" s="24" t="s">
        <v>171</v>
      </c>
      <c r="BM229" s="24" t="s">
        <v>1470</v>
      </c>
    </row>
    <row r="230" s="1" customFormat="1" ht="16.5" customHeight="1">
      <c r="B230" s="46"/>
      <c r="C230" s="221" t="s">
        <v>307</v>
      </c>
      <c r="D230" s="221" t="s">
        <v>166</v>
      </c>
      <c r="E230" s="222" t="s">
        <v>525</v>
      </c>
      <c r="F230" s="223" t="s">
        <v>526</v>
      </c>
      <c r="G230" s="224" t="s">
        <v>228</v>
      </c>
      <c r="H230" s="225">
        <v>2.4489999999999998</v>
      </c>
      <c r="I230" s="226"/>
      <c r="J230" s="227">
        <f>ROUND(I230*H230,2)</f>
        <v>0</v>
      </c>
      <c r="K230" s="223" t="s">
        <v>170</v>
      </c>
      <c r="L230" s="72"/>
      <c r="M230" s="228" t="s">
        <v>21</v>
      </c>
      <c r="N230" s="229" t="s">
        <v>43</v>
      </c>
      <c r="O230" s="47"/>
      <c r="P230" s="230">
        <f>O230*H230</f>
        <v>0</v>
      </c>
      <c r="Q230" s="230">
        <v>0</v>
      </c>
      <c r="R230" s="230">
        <f>Q230*H230</f>
        <v>0</v>
      </c>
      <c r="S230" s="230">
        <v>0</v>
      </c>
      <c r="T230" s="231">
        <f>S230*H230</f>
        <v>0</v>
      </c>
      <c r="AR230" s="24" t="s">
        <v>171</v>
      </c>
      <c r="AT230" s="24" t="s">
        <v>166</v>
      </c>
      <c r="AU230" s="24" t="s">
        <v>82</v>
      </c>
      <c r="AY230" s="24" t="s">
        <v>164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24" t="s">
        <v>80</v>
      </c>
      <c r="BK230" s="232">
        <f>ROUND(I230*H230,2)</f>
        <v>0</v>
      </c>
      <c r="BL230" s="24" t="s">
        <v>171</v>
      </c>
      <c r="BM230" s="24" t="s">
        <v>1471</v>
      </c>
    </row>
    <row r="231" s="11" customFormat="1">
      <c r="B231" s="233"/>
      <c r="C231" s="234"/>
      <c r="D231" s="235" t="s">
        <v>173</v>
      </c>
      <c r="E231" s="236" t="s">
        <v>21</v>
      </c>
      <c r="F231" s="237" t="s">
        <v>885</v>
      </c>
      <c r="G231" s="234"/>
      <c r="H231" s="236" t="s">
        <v>21</v>
      </c>
      <c r="I231" s="238"/>
      <c r="J231" s="234"/>
      <c r="K231" s="234"/>
      <c r="L231" s="239"/>
      <c r="M231" s="240"/>
      <c r="N231" s="241"/>
      <c r="O231" s="241"/>
      <c r="P231" s="241"/>
      <c r="Q231" s="241"/>
      <c r="R231" s="241"/>
      <c r="S231" s="241"/>
      <c r="T231" s="242"/>
      <c r="AT231" s="243" t="s">
        <v>173</v>
      </c>
      <c r="AU231" s="243" t="s">
        <v>82</v>
      </c>
      <c r="AV231" s="11" t="s">
        <v>80</v>
      </c>
      <c r="AW231" s="11" t="s">
        <v>35</v>
      </c>
      <c r="AX231" s="11" t="s">
        <v>72</v>
      </c>
      <c r="AY231" s="243" t="s">
        <v>164</v>
      </c>
    </row>
    <row r="232" s="12" customFormat="1">
      <c r="B232" s="244"/>
      <c r="C232" s="245"/>
      <c r="D232" s="235" t="s">
        <v>173</v>
      </c>
      <c r="E232" s="246" t="s">
        <v>21</v>
      </c>
      <c r="F232" s="247" t="s">
        <v>1472</v>
      </c>
      <c r="G232" s="245"/>
      <c r="H232" s="248">
        <v>2.4489999999999998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AT232" s="254" t="s">
        <v>173</v>
      </c>
      <c r="AU232" s="254" t="s">
        <v>82</v>
      </c>
      <c r="AV232" s="12" t="s">
        <v>82</v>
      </c>
      <c r="AW232" s="12" t="s">
        <v>35</v>
      </c>
      <c r="AX232" s="12" t="s">
        <v>72</v>
      </c>
      <c r="AY232" s="254" t="s">
        <v>164</v>
      </c>
    </row>
    <row r="233" s="13" customFormat="1">
      <c r="B233" s="255"/>
      <c r="C233" s="256"/>
      <c r="D233" s="235" t="s">
        <v>173</v>
      </c>
      <c r="E233" s="257" t="s">
        <v>21</v>
      </c>
      <c r="F233" s="258" t="s">
        <v>177</v>
      </c>
      <c r="G233" s="256"/>
      <c r="H233" s="259">
        <v>2.4489999999999998</v>
      </c>
      <c r="I233" s="260"/>
      <c r="J233" s="256"/>
      <c r="K233" s="256"/>
      <c r="L233" s="261"/>
      <c r="M233" s="262"/>
      <c r="N233" s="263"/>
      <c r="O233" s="263"/>
      <c r="P233" s="263"/>
      <c r="Q233" s="263"/>
      <c r="R233" s="263"/>
      <c r="S233" s="263"/>
      <c r="T233" s="264"/>
      <c r="AT233" s="265" t="s">
        <v>173</v>
      </c>
      <c r="AU233" s="265" t="s">
        <v>82</v>
      </c>
      <c r="AV233" s="13" t="s">
        <v>171</v>
      </c>
      <c r="AW233" s="13" t="s">
        <v>35</v>
      </c>
      <c r="AX233" s="13" t="s">
        <v>80</v>
      </c>
      <c r="AY233" s="265" t="s">
        <v>164</v>
      </c>
    </row>
    <row r="234" s="10" customFormat="1" ht="29.88" customHeight="1">
      <c r="B234" s="205"/>
      <c r="C234" s="206"/>
      <c r="D234" s="207" t="s">
        <v>71</v>
      </c>
      <c r="E234" s="219" t="s">
        <v>553</v>
      </c>
      <c r="F234" s="219" t="s">
        <v>554</v>
      </c>
      <c r="G234" s="206"/>
      <c r="H234" s="206"/>
      <c r="I234" s="209"/>
      <c r="J234" s="220">
        <f>BK234</f>
        <v>0</v>
      </c>
      <c r="K234" s="206"/>
      <c r="L234" s="211"/>
      <c r="M234" s="212"/>
      <c r="N234" s="213"/>
      <c r="O234" s="213"/>
      <c r="P234" s="214">
        <f>P235</f>
        <v>0</v>
      </c>
      <c r="Q234" s="213"/>
      <c r="R234" s="214">
        <f>R235</f>
        <v>0</v>
      </c>
      <c r="S234" s="213"/>
      <c r="T234" s="215">
        <f>T235</f>
        <v>0</v>
      </c>
      <c r="AR234" s="216" t="s">
        <v>80</v>
      </c>
      <c r="AT234" s="217" t="s">
        <v>71</v>
      </c>
      <c r="AU234" s="217" t="s">
        <v>80</v>
      </c>
      <c r="AY234" s="216" t="s">
        <v>164</v>
      </c>
      <c r="BK234" s="218">
        <f>BK235</f>
        <v>0</v>
      </c>
    </row>
    <row r="235" s="1" customFormat="1" ht="38.25" customHeight="1">
      <c r="B235" s="46"/>
      <c r="C235" s="221" t="s">
        <v>315</v>
      </c>
      <c r="D235" s="221" t="s">
        <v>166</v>
      </c>
      <c r="E235" s="222" t="s">
        <v>556</v>
      </c>
      <c r="F235" s="223" t="s">
        <v>557</v>
      </c>
      <c r="G235" s="224" t="s">
        <v>228</v>
      </c>
      <c r="H235" s="225">
        <v>1.6100000000000001</v>
      </c>
      <c r="I235" s="226"/>
      <c r="J235" s="227">
        <f>ROUND(I235*H235,2)</f>
        <v>0</v>
      </c>
      <c r="K235" s="223" t="s">
        <v>170</v>
      </c>
      <c r="L235" s="72"/>
      <c r="M235" s="228" t="s">
        <v>21</v>
      </c>
      <c r="N235" s="229" t="s">
        <v>43</v>
      </c>
      <c r="O235" s="47"/>
      <c r="P235" s="230">
        <f>O235*H235</f>
        <v>0</v>
      </c>
      <c r="Q235" s="230">
        <v>0</v>
      </c>
      <c r="R235" s="230">
        <f>Q235*H235</f>
        <v>0</v>
      </c>
      <c r="S235" s="230">
        <v>0</v>
      </c>
      <c r="T235" s="231">
        <f>S235*H235</f>
        <v>0</v>
      </c>
      <c r="AR235" s="24" t="s">
        <v>171</v>
      </c>
      <c r="AT235" s="24" t="s">
        <v>166</v>
      </c>
      <c r="AU235" s="24" t="s">
        <v>82</v>
      </c>
      <c r="AY235" s="24" t="s">
        <v>164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24" t="s">
        <v>80</v>
      </c>
      <c r="BK235" s="232">
        <f>ROUND(I235*H235,2)</f>
        <v>0</v>
      </c>
      <c r="BL235" s="24" t="s">
        <v>171</v>
      </c>
      <c r="BM235" s="24" t="s">
        <v>1473</v>
      </c>
    </row>
    <row r="236" s="10" customFormat="1" ht="37.44" customHeight="1">
      <c r="B236" s="205"/>
      <c r="C236" s="206"/>
      <c r="D236" s="207" t="s">
        <v>71</v>
      </c>
      <c r="E236" s="208" t="s">
        <v>559</v>
      </c>
      <c r="F236" s="208" t="s">
        <v>560</v>
      </c>
      <c r="G236" s="206"/>
      <c r="H236" s="206"/>
      <c r="I236" s="209"/>
      <c r="J236" s="210">
        <f>BK236</f>
        <v>0</v>
      </c>
      <c r="K236" s="206"/>
      <c r="L236" s="211"/>
      <c r="M236" s="212"/>
      <c r="N236" s="213"/>
      <c r="O236" s="213"/>
      <c r="P236" s="214">
        <f>P237+P292</f>
        <v>0</v>
      </c>
      <c r="Q236" s="213"/>
      <c r="R236" s="214">
        <f>R237+R292</f>
        <v>0.17660316000000001</v>
      </c>
      <c r="S236" s="213"/>
      <c r="T236" s="215">
        <f>T237+T292</f>
        <v>0</v>
      </c>
      <c r="AR236" s="216" t="s">
        <v>82</v>
      </c>
      <c r="AT236" s="217" t="s">
        <v>71</v>
      </c>
      <c r="AU236" s="217" t="s">
        <v>72</v>
      </c>
      <c r="AY236" s="216" t="s">
        <v>164</v>
      </c>
      <c r="BK236" s="218">
        <f>BK237+BK292</f>
        <v>0</v>
      </c>
    </row>
    <row r="237" s="10" customFormat="1" ht="19.92" customHeight="1">
      <c r="B237" s="205"/>
      <c r="C237" s="206"/>
      <c r="D237" s="207" t="s">
        <v>71</v>
      </c>
      <c r="E237" s="219" t="s">
        <v>561</v>
      </c>
      <c r="F237" s="219" t="s">
        <v>562</v>
      </c>
      <c r="G237" s="206"/>
      <c r="H237" s="206"/>
      <c r="I237" s="209"/>
      <c r="J237" s="220">
        <f>BK237</f>
        <v>0</v>
      </c>
      <c r="K237" s="206"/>
      <c r="L237" s="211"/>
      <c r="M237" s="212"/>
      <c r="N237" s="213"/>
      <c r="O237" s="213"/>
      <c r="P237" s="214">
        <f>SUM(P238:P291)</f>
        <v>0</v>
      </c>
      <c r="Q237" s="213"/>
      <c r="R237" s="214">
        <f>SUM(R238:R291)</f>
        <v>0.057557160000000003</v>
      </c>
      <c r="S237" s="213"/>
      <c r="T237" s="215">
        <f>SUM(T238:T291)</f>
        <v>0</v>
      </c>
      <c r="AR237" s="216" t="s">
        <v>82</v>
      </c>
      <c r="AT237" s="217" t="s">
        <v>71</v>
      </c>
      <c r="AU237" s="217" t="s">
        <v>80</v>
      </c>
      <c r="AY237" s="216" t="s">
        <v>164</v>
      </c>
      <c r="BK237" s="218">
        <f>SUM(BK238:BK291)</f>
        <v>0</v>
      </c>
    </row>
    <row r="238" s="1" customFormat="1" ht="25.5" customHeight="1">
      <c r="B238" s="46"/>
      <c r="C238" s="221" t="s">
        <v>319</v>
      </c>
      <c r="D238" s="221" t="s">
        <v>166</v>
      </c>
      <c r="E238" s="222" t="s">
        <v>564</v>
      </c>
      <c r="F238" s="223" t="s">
        <v>565</v>
      </c>
      <c r="G238" s="224" t="s">
        <v>169</v>
      </c>
      <c r="H238" s="225">
        <v>0.095000000000000001</v>
      </c>
      <c r="I238" s="226"/>
      <c r="J238" s="227">
        <f>ROUND(I238*H238,2)</f>
        <v>0</v>
      </c>
      <c r="K238" s="223" t="s">
        <v>170</v>
      </c>
      <c r="L238" s="72"/>
      <c r="M238" s="228" t="s">
        <v>21</v>
      </c>
      <c r="N238" s="229" t="s">
        <v>43</v>
      </c>
      <c r="O238" s="47"/>
      <c r="P238" s="230">
        <f>O238*H238</f>
        <v>0</v>
      </c>
      <c r="Q238" s="230">
        <v>0</v>
      </c>
      <c r="R238" s="230">
        <f>Q238*H238</f>
        <v>0</v>
      </c>
      <c r="S238" s="230">
        <v>0</v>
      </c>
      <c r="T238" s="231">
        <f>S238*H238</f>
        <v>0</v>
      </c>
      <c r="AR238" s="24" t="s">
        <v>193</v>
      </c>
      <c r="AT238" s="24" t="s">
        <v>166</v>
      </c>
      <c r="AU238" s="24" t="s">
        <v>82</v>
      </c>
      <c r="AY238" s="24" t="s">
        <v>164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24" t="s">
        <v>80</v>
      </c>
      <c r="BK238" s="232">
        <f>ROUND(I238*H238,2)</f>
        <v>0</v>
      </c>
      <c r="BL238" s="24" t="s">
        <v>193</v>
      </c>
      <c r="BM238" s="24" t="s">
        <v>1474</v>
      </c>
    </row>
    <row r="239" s="11" customFormat="1">
      <c r="B239" s="233"/>
      <c r="C239" s="234"/>
      <c r="D239" s="235" t="s">
        <v>173</v>
      </c>
      <c r="E239" s="236" t="s">
        <v>21</v>
      </c>
      <c r="F239" s="237" t="s">
        <v>1428</v>
      </c>
      <c r="G239" s="234"/>
      <c r="H239" s="236" t="s">
        <v>21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AT239" s="243" t="s">
        <v>173</v>
      </c>
      <c r="AU239" s="243" t="s">
        <v>82</v>
      </c>
      <c r="AV239" s="11" t="s">
        <v>80</v>
      </c>
      <c r="AW239" s="11" t="s">
        <v>35</v>
      </c>
      <c r="AX239" s="11" t="s">
        <v>72</v>
      </c>
      <c r="AY239" s="243" t="s">
        <v>164</v>
      </c>
    </row>
    <row r="240" s="11" customFormat="1">
      <c r="B240" s="233"/>
      <c r="C240" s="234"/>
      <c r="D240" s="235" t="s">
        <v>173</v>
      </c>
      <c r="E240" s="236" t="s">
        <v>21</v>
      </c>
      <c r="F240" s="237" t="s">
        <v>366</v>
      </c>
      <c r="G240" s="234"/>
      <c r="H240" s="236" t="s">
        <v>21</v>
      </c>
      <c r="I240" s="238"/>
      <c r="J240" s="234"/>
      <c r="K240" s="234"/>
      <c r="L240" s="239"/>
      <c r="M240" s="240"/>
      <c r="N240" s="241"/>
      <c r="O240" s="241"/>
      <c r="P240" s="241"/>
      <c r="Q240" s="241"/>
      <c r="R240" s="241"/>
      <c r="S240" s="241"/>
      <c r="T240" s="242"/>
      <c r="AT240" s="243" t="s">
        <v>173</v>
      </c>
      <c r="AU240" s="243" t="s">
        <v>82</v>
      </c>
      <c r="AV240" s="11" t="s">
        <v>80</v>
      </c>
      <c r="AW240" s="11" t="s">
        <v>35</v>
      </c>
      <c r="AX240" s="11" t="s">
        <v>72</v>
      </c>
      <c r="AY240" s="243" t="s">
        <v>164</v>
      </c>
    </row>
    <row r="241" s="11" customFormat="1">
      <c r="B241" s="233"/>
      <c r="C241" s="234"/>
      <c r="D241" s="235" t="s">
        <v>173</v>
      </c>
      <c r="E241" s="236" t="s">
        <v>21</v>
      </c>
      <c r="F241" s="237" t="s">
        <v>567</v>
      </c>
      <c r="G241" s="234"/>
      <c r="H241" s="236" t="s">
        <v>21</v>
      </c>
      <c r="I241" s="238"/>
      <c r="J241" s="234"/>
      <c r="K241" s="234"/>
      <c r="L241" s="239"/>
      <c r="M241" s="240"/>
      <c r="N241" s="241"/>
      <c r="O241" s="241"/>
      <c r="P241" s="241"/>
      <c r="Q241" s="241"/>
      <c r="R241" s="241"/>
      <c r="S241" s="241"/>
      <c r="T241" s="242"/>
      <c r="AT241" s="243" t="s">
        <v>173</v>
      </c>
      <c r="AU241" s="243" t="s">
        <v>82</v>
      </c>
      <c r="AV241" s="11" t="s">
        <v>80</v>
      </c>
      <c r="AW241" s="11" t="s">
        <v>35</v>
      </c>
      <c r="AX241" s="11" t="s">
        <v>72</v>
      </c>
      <c r="AY241" s="243" t="s">
        <v>164</v>
      </c>
    </row>
    <row r="242" s="12" customFormat="1">
      <c r="B242" s="244"/>
      <c r="C242" s="245"/>
      <c r="D242" s="235" t="s">
        <v>173</v>
      </c>
      <c r="E242" s="246" t="s">
        <v>21</v>
      </c>
      <c r="F242" s="247" t="s">
        <v>1447</v>
      </c>
      <c r="G242" s="245"/>
      <c r="H242" s="248">
        <v>2.1000000000000001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AT242" s="254" t="s">
        <v>173</v>
      </c>
      <c r="AU242" s="254" t="s">
        <v>82</v>
      </c>
      <c r="AV242" s="12" t="s">
        <v>82</v>
      </c>
      <c r="AW242" s="12" t="s">
        <v>35</v>
      </c>
      <c r="AX242" s="12" t="s">
        <v>72</v>
      </c>
      <c r="AY242" s="254" t="s">
        <v>164</v>
      </c>
    </row>
    <row r="243" s="11" customFormat="1">
      <c r="B243" s="233"/>
      <c r="C243" s="234"/>
      <c r="D243" s="235" t="s">
        <v>173</v>
      </c>
      <c r="E243" s="236" t="s">
        <v>21</v>
      </c>
      <c r="F243" s="237" t="s">
        <v>568</v>
      </c>
      <c r="G243" s="234"/>
      <c r="H243" s="236" t="s">
        <v>21</v>
      </c>
      <c r="I243" s="238"/>
      <c r="J243" s="234"/>
      <c r="K243" s="234"/>
      <c r="L243" s="239"/>
      <c r="M243" s="240"/>
      <c r="N243" s="241"/>
      <c r="O243" s="241"/>
      <c r="P243" s="241"/>
      <c r="Q243" s="241"/>
      <c r="R243" s="241"/>
      <c r="S243" s="241"/>
      <c r="T243" s="242"/>
      <c r="AT243" s="243" t="s">
        <v>173</v>
      </c>
      <c r="AU243" s="243" t="s">
        <v>82</v>
      </c>
      <c r="AV243" s="11" t="s">
        <v>80</v>
      </c>
      <c r="AW243" s="11" t="s">
        <v>35</v>
      </c>
      <c r="AX243" s="11" t="s">
        <v>72</v>
      </c>
      <c r="AY243" s="243" t="s">
        <v>164</v>
      </c>
    </row>
    <row r="244" s="14" customFormat="1">
      <c r="B244" s="276"/>
      <c r="C244" s="277"/>
      <c r="D244" s="235" t="s">
        <v>173</v>
      </c>
      <c r="E244" s="278" t="s">
        <v>21</v>
      </c>
      <c r="F244" s="279" t="s">
        <v>293</v>
      </c>
      <c r="G244" s="277"/>
      <c r="H244" s="280">
        <v>2.1000000000000001</v>
      </c>
      <c r="I244" s="281"/>
      <c r="J244" s="277"/>
      <c r="K244" s="277"/>
      <c r="L244" s="282"/>
      <c r="M244" s="283"/>
      <c r="N244" s="284"/>
      <c r="O244" s="284"/>
      <c r="P244" s="284"/>
      <c r="Q244" s="284"/>
      <c r="R244" s="284"/>
      <c r="S244" s="284"/>
      <c r="T244" s="285"/>
      <c r="AT244" s="286" t="s">
        <v>173</v>
      </c>
      <c r="AU244" s="286" t="s">
        <v>82</v>
      </c>
      <c r="AV244" s="14" t="s">
        <v>185</v>
      </c>
      <c r="AW244" s="14" t="s">
        <v>35</v>
      </c>
      <c r="AX244" s="14" t="s">
        <v>72</v>
      </c>
      <c r="AY244" s="286" t="s">
        <v>164</v>
      </c>
    </row>
    <row r="245" s="12" customFormat="1">
      <c r="B245" s="244"/>
      <c r="C245" s="245"/>
      <c r="D245" s="235" t="s">
        <v>173</v>
      </c>
      <c r="E245" s="246" t="s">
        <v>21</v>
      </c>
      <c r="F245" s="247" t="s">
        <v>1475</v>
      </c>
      <c r="G245" s="245"/>
      <c r="H245" s="248">
        <v>0.095000000000000001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AT245" s="254" t="s">
        <v>173</v>
      </c>
      <c r="AU245" s="254" t="s">
        <v>82</v>
      </c>
      <c r="AV245" s="12" t="s">
        <v>82</v>
      </c>
      <c r="AW245" s="12" t="s">
        <v>35</v>
      </c>
      <c r="AX245" s="12" t="s">
        <v>72</v>
      </c>
      <c r="AY245" s="254" t="s">
        <v>164</v>
      </c>
    </row>
    <row r="246" s="11" customFormat="1">
      <c r="B246" s="233"/>
      <c r="C246" s="234"/>
      <c r="D246" s="235" t="s">
        <v>173</v>
      </c>
      <c r="E246" s="236" t="s">
        <v>21</v>
      </c>
      <c r="F246" s="237" t="s">
        <v>570</v>
      </c>
      <c r="G246" s="234"/>
      <c r="H246" s="236" t="s">
        <v>21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AT246" s="243" t="s">
        <v>173</v>
      </c>
      <c r="AU246" s="243" t="s">
        <v>82</v>
      </c>
      <c r="AV246" s="11" t="s">
        <v>80</v>
      </c>
      <c r="AW246" s="11" t="s">
        <v>35</v>
      </c>
      <c r="AX246" s="11" t="s">
        <v>72</v>
      </c>
      <c r="AY246" s="243" t="s">
        <v>164</v>
      </c>
    </row>
    <row r="247" s="14" customFormat="1">
      <c r="B247" s="276"/>
      <c r="C247" s="277"/>
      <c r="D247" s="235" t="s">
        <v>173</v>
      </c>
      <c r="E247" s="278" t="s">
        <v>21</v>
      </c>
      <c r="F247" s="279" t="s">
        <v>434</v>
      </c>
      <c r="G247" s="277"/>
      <c r="H247" s="280">
        <v>0.095000000000000001</v>
      </c>
      <c r="I247" s="281"/>
      <c r="J247" s="277"/>
      <c r="K247" s="277"/>
      <c r="L247" s="282"/>
      <c r="M247" s="283"/>
      <c r="N247" s="284"/>
      <c r="O247" s="284"/>
      <c r="P247" s="284"/>
      <c r="Q247" s="284"/>
      <c r="R247" s="284"/>
      <c r="S247" s="284"/>
      <c r="T247" s="285"/>
      <c r="AT247" s="286" t="s">
        <v>173</v>
      </c>
      <c r="AU247" s="286" t="s">
        <v>82</v>
      </c>
      <c r="AV247" s="14" t="s">
        <v>185</v>
      </c>
      <c r="AW247" s="14" t="s">
        <v>35</v>
      </c>
      <c r="AX247" s="14" t="s">
        <v>80</v>
      </c>
      <c r="AY247" s="286" t="s">
        <v>164</v>
      </c>
    </row>
    <row r="248" s="1" customFormat="1" ht="16.5" customHeight="1">
      <c r="B248" s="46"/>
      <c r="C248" s="266" t="s">
        <v>325</v>
      </c>
      <c r="D248" s="266" t="s">
        <v>238</v>
      </c>
      <c r="E248" s="267" t="s">
        <v>572</v>
      </c>
      <c r="F248" s="268" t="s">
        <v>573</v>
      </c>
      <c r="G248" s="269" t="s">
        <v>340</v>
      </c>
      <c r="H248" s="270">
        <v>0.096000000000000002</v>
      </c>
      <c r="I248" s="271"/>
      <c r="J248" s="272">
        <f>ROUND(I248*H248,2)</f>
        <v>0</v>
      </c>
      <c r="K248" s="268" t="s">
        <v>170</v>
      </c>
      <c r="L248" s="273"/>
      <c r="M248" s="274" t="s">
        <v>21</v>
      </c>
      <c r="N248" s="275" t="s">
        <v>43</v>
      </c>
      <c r="O248" s="47"/>
      <c r="P248" s="230">
        <f>O248*H248</f>
        <v>0</v>
      </c>
      <c r="Q248" s="230">
        <v>0.001</v>
      </c>
      <c r="R248" s="230">
        <f>Q248*H248</f>
        <v>9.6000000000000002E-05</v>
      </c>
      <c r="S248" s="230">
        <v>0</v>
      </c>
      <c r="T248" s="231">
        <f>S248*H248</f>
        <v>0</v>
      </c>
      <c r="AR248" s="24" t="s">
        <v>370</v>
      </c>
      <c r="AT248" s="24" t="s">
        <v>238</v>
      </c>
      <c r="AU248" s="24" t="s">
        <v>82</v>
      </c>
      <c r="AY248" s="24" t="s">
        <v>164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24" t="s">
        <v>80</v>
      </c>
      <c r="BK248" s="232">
        <f>ROUND(I248*H248,2)</f>
        <v>0</v>
      </c>
      <c r="BL248" s="24" t="s">
        <v>193</v>
      </c>
      <c r="BM248" s="24" t="s">
        <v>1476</v>
      </c>
    </row>
    <row r="249" s="11" customFormat="1">
      <c r="B249" s="233"/>
      <c r="C249" s="234"/>
      <c r="D249" s="235" t="s">
        <v>173</v>
      </c>
      <c r="E249" s="236" t="s">
        <v>21</v>
      </c>
      <c r="F249" s="237" t="s">
        <v>1428</v>
      </c>
      <c r="G249" s="234"/>
      <c r="H249" s="236" t="s">
        <v>21</v>
      </c>
      <c r="I249" s="238"/>
      <c r="J249" s="234"/>
      <c r="K249" s="234"/>
      <c r="L249" s="239"/>
      <c r="M249" s="240"/>
      <c r="N249" s="241"/>
      <c r="O249" s="241"/>
      <c r="P249" s="241"/>
      <c r="Q249" s="241"/>
      <c r="R249" s="241"/>
      <c r="S249" s="241"/>
      <c r="T249" s="242"/>
      <c r="AT249" s="243" t="s">
        <v>173</v>
      </c>
      <c r="AU249" s="243" t="s">
        <v>82</v>
      </c>
      <c r="AV249" s="11" t="s">
        <v>80</v>
      </c>
      <c r="AW249" s="11" t="s">
        <v>35</v>
      </c>
      <c r="AX249" s="11" t="s">
        <v>72</v>
      </c>
      <c r="AY249" s="243" t="s">
        <v>164</v>
      </c>
    </row>
    <row r="250" s="11" customFormat="1">
      <c r="B250" s="233"/>
      <c r="C250" s="234"/>
      <c r="D250" s="235" t="s">
        <v>173</v>
      </c>
      <c r="E250" s="236" t="s">
        <v>21</v>
      </c>
      <c r="F250" s="237" t="s">
        <v>366</v>
      </c>
      <c r="G250" s="234"/>
      <c r="H250" s="236" t="s">
        <v>21</v>
      </c>
      <c r="I250" s="238"/>
      <c r="J250" s="234"/>
      <c r="K250" s="234"/>
      <c r="L250" s="239"/>
      <c r="M250" s="240"/>
      <c r="N250" s="241"/>
      <c r="O250" s="241"/>
      <c r="P250" s="241"/>
      <c r="Q250" s="241"/>
      <c r="R250" s="241"/>
      <c r="S250" s="241"/>
      <c r="T250" s="242"/>
      <c r="AT250" s="243" t="s">
        <v>173</v>
      </c>
      <c r="AU250" s="243" t="s">
        <v>82</v>
      </c>
      <c r="AV250" s="11" t="s">
        <v>80</v>
      </c>
      <c r="AW250" s="11" t="s">
        <v>35</v>
      </c>
      <c r="AX250" s="11" t="s">
        <v>72</v>
      </c>
      <c r="AY250" s="243" t="s">
        <v>164</v>
      </c>
    </row>
    <row r="251" s="11" customFormat="1">
      <c r="B251" s="233"/>
      <c r="C251" s="234"/>
      <c r="D251" s="235" t="s">
        <v>173</v>
      </c>
      <c r="E251" s="236" t="s">
        <v>21</v>
      </c>
      <c r="F251" s="237" t="s">
        <v>567</v>
      </c>
      <c r="G251" s="234"/>
      <c r="H251" s="236" t="s">
        <v>21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AT251" s="243" t="s">
        <v>173</v>
      </c>
      <c r="AU251" s="243" t="s">
        <v>82</v>
      </c>
      <c r="AV251" s="11" t="s">
        <v>80</v>
      </c>
      <c r="AW251" s="11" t="s">
        <v>35</v>
      </c>
      <c r="AX251" s="11" t="s">
        <v>72</v>
      </c>
      <c r="AY251" s="243" t="s">
        <v>164</v>
      </c>
    </row>
    <row r="252" s="12" customFormat="1">
      <c r="B252" s="244"/>
      <c r="C252" s="245"/>
      <c r="D252" s="235" t="s">
        <v>173</v>
      </c>
      <c r="E252" s="246" t="s">
        <v>21</v>
      </c>
      <c r="F252" s="247" t="s">
        <v>1450</v>
      </c>
      <c r="G252" s="245"/>
      <c r="H252" s="248">
        <v>21.420000000000002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AT252" s="254" t="s">
        <v>173</v>
      </c>
      <c r="AU252" s="254" t="s">
        <v>82</v>
      </c>
      <c r="AV252" s="12" t="s">
        <v>82</v>
      </c>
      <c r="AW252" s="12" t="s">
        <v>35</v>
      </c>
      <c r="AX252" s="12" t="s">
        <v>72</v>
      </c>
      <c r="AY252" s="254" t="s">
        <v>164</v>
      </c>
    </row>
    <row r="253" s="11" customFormat="1">
      <c r="B253" s="233"/>
      <c r="C253" s="234"/>
      <c r="D253" s="235" t="s">
        <v>173</v>
      </c>
      <c r="E253" s="236" t="s">
        <v>21</v>
      </c>
      <c r="F253" s="237" t="s">
        <v>568</v>
      </c>
      <c r="G253" s="234"/>
      <c r="H253" s="236" t="s">
        <v>21</v>
      </c>
      <c r="I253" s="238"/>
      <c r="J253" s="234"/>
      <c r="K253" s="234"/>
      <c r="L253" s="239"/>
      <c r="M253" s="240"/>
      <c r="N253" s="241"/>
      <c r="O253" s="241"/>
      <c r="P253" s="241"/>
      <c r="Q253" s="241"/>
      <c r="R253" s="241"/>
      <c r="S253" s="241"/>
      <c r="T253" s="242"/>
      <c r="AT253" s="243" t="s">
        <v>173</v>
      </c>
      <c r="AU253" s="243" t="s">
        <v>82</v>
      </c>
      <c r="AV253" s="11" t="s">
        <v>80</v>
      </c>
      <c r="AW253" s="11" t="s">
        <v>35</v>
      </c>
      <c r="AX253" s="11" t="s">
        <v>72</v>
      </c>
      <c r="AY253" s="243" t="s">
        <v>164</v>
      </c>
    </row>
    <row r="254" s="14" customFormat="1">
      <c r="B254" s="276"/>
      <c r="C254" s="277"/>
      <c r="D254" s="235" t="s">
        <v>173</v>
      </c>
      <c r="E254" s="278" t="s">
        <v>21</v>
      </c>
      <c r="F254" s="279" t="s">
        <v>330</v>
      </c>
      <c r="G254" s="277"/>
      <c r="H254" s="280">
        <v>21.420000000000002</v>
      </c>
      <c r="I254" s="281"/>
      <c r="J254" s="277"/>
      <c r="K254" s="277"/>
      <c r="L254" s="282"/>
      <c r="M254" s="283"/>
      <c r="N254" s="284"/>
      <c r="O254" s="284"/>
      <c r="P254" s="284"/>
      <c r="Q254" s="284"/>
      <c r="R254" s="284"/>
      <c r="S254" s="284"/>
      <c r="T254" s="285"/>
      <c r="AT254" s="286" t="s">
        <v>173</v>
      </c>
      <c r="AU254" s="286" t="s">
        <v>82</v>
      </c>
      <c r="AV254" s="14" t="s">
        <v>185</v>
      </c>
      <c r="AW254" s="14" t="s">
        <v>35</v>
      </c>
      <c r="AX254" s="14" t="s">
        <v>72</v>
      </c>
      <c r="AY254" s="286" t="s">
        <v>164</v>
      </c>
    </row>
    <row r="255" s="12" customFormat="1">
      <c r="B255" s="244"/>
      <c r="C255" s="245"/>
      <c r="D255" s="235" t="s">
        <v>173</v>
      </c>
      <c r="E255" s="246" t="s">
        <v>21</v>
      </c>
      <c r="F255" s="247" t="s">
        <v>1477</v>
      </c>
      <c r="G255" s="245"/>
      <c r="H255" s="248">
        <v>0.096000000000000002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AT255" s="254" t="s">
        <v>173</v>
      </c>
      <c r="AU255" s="254" t="s">
        <v>82</v>
      </c>
      <c r="AV255" s="12" t="s">
        <v>82</v>
      </c>
      <c r="AW255" s="12" t="s">
        <v>35</v>
      </c>
      <c r="AX255" s="12" t="s">
        <v>72</v>
      </c>
      <c r="AY255" s="254" t="s">
        <v>164</v>
      </c>
    </row>
    <row r="256" s="14" customFormat="1">
      <c r="B256" s="276"/>
      <c r="C256" s="277"/>
      <c r="D256" s="235" t="s">
        <v>173</v>
      </c>
      <c r="E256" s="278" t="s">
        <v>21</v>
      </c>
      <c r="F256" s="279" t="s">
        <v>576</v>
      </c>
      <c r="G256" s="277"/>
      <c r="H256" s="280">
        <v>0.096000000000000002</v>
      </c>
      <c r="I256" s="281"/>
      <c r="J256" s="277"/>
      <c r="K256" s="277"/>
      <c r="L256" s="282"/>
      <c r="M256" s="283"/>
      <c r="N256" s="284"/>
      <c r="O256" s="284"/>
      <c r="P256" s="284"/>
      <c r="Q256" s="284"/>
      <c r="R256" s="284"/>
      <c r="S256" s="284"/>
      <c r="T256" s="285"/>
      <c r="AT256" s="286" t="s">
        <v>173</v>
      </c>
      <c r="AU256" s="286" t="s">
        <v>82</v>
      </c>
      <c r="AV256" s="14" t="s">
        <v>185</v>
      </c>
      <c r="AW256" s="14" t="s">
        <v>35</v>
      </c>
      <c r="AX256" s="14" t="s">
        <v>80</v>
      </c>
      <c r="AY256" s="286" t="s">
        <v>164</v>
      </c>
    </row>
    <row r="257" s="1" customFormat="1" ht="25.5" customHeight="1">
      <c r="B257" s="46"/>
      <c r="C257" s="221" t="s">
        <v>337</v>
      </c>
      <c r="D257" s="221" t="s">
        <v>166</v>
      </c>
      <c r="E257" s="222" t="s">
        <v>578</v>
      </c>
      <c r="F257" s="223" t="s">
        <v>579</v>
      </c>
      <c r="G257" s="224" t="s">
        <v>169</v>
      </c>
      <c r="H257" s="225">
        <v>31.800000000000001</v>
      </c>
      <c r="I257" s="226"/>
      <c r="J257" s="227">
        <f>ROUND(I257*H257,2)</f>
        <v>0</v>
      </c>
      <c r="K257" s="223" t="s">
        <v>21</v>
      </c>
      <c r="L257" s="72"/>
      <c r="M257" s="228" t="s">
        <v>21</v>
      </c>
      <c r="N257" s="229" t="s">
        <v>43</v>
      </c>
      <c r="O257" s="47"/>
      <c r="P257" s="230">
        <f>O257*H257</f>
        <v>0</v>
      </c>
      <c r="Q257" s="230">
        <v>0</v>
      </c>
      <c r="R257" s="230">
        <f>Q257*H257</f>
        <v>0</v>
      </c>
      <c r="S257" s="230">
        <v>0</v>
      </c>
      <c r="T257" s="231">
        <f>S257*H257</f>
        <v>0</v>
      </c>
      <c r="AR257" s="24" t="s">
        <v>193</v>
      </c>
      <c r="AT257" s="24" t="s">
        <v>166</v>
      </c>
      <c r="AU257" s="24" t="s">
        <v>82</v>
      </c>
      <c r="AY257" s="24" t="s">
        <v>164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24" t="s">
        <v>80</v>
      </c>
      <c r="BK257" s="232">
        <f>ROUND(I257*H257,2)</f>
        <v>0</v>
      </c>
      <c r="BL257" s="24" t="s">
        <v>193</v>
      </c>
      <c r="BM257" s="24" t="s">
        <v>1478</v>
      </c>
    </row>
    <row r="258" s="11" customFormat="1">
      <c r="B258" s="233"/>
      <c r="C258" s="234"/>
      <c r="D258" s="235" t="s">
        <v>173</v>
      </c>
      <c r="E258" s="236" t="s">
        <v>21</v>
      </c>
      <c r="F258" s="237" t="s">
        <v>579</v>
      </c>
      <c r="G258" s="234"/>
      <c r="H258" s="236" t="s">
        <v>21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AT258" s="243" t="s">
        <v>173</v>
      </c>
      <c r="AU258" s="243" t="s">
        <v>82</v>
      </c>
      <c r="AV258" s="11" t="s">
        <v>80</v>
      </c>
      <c r="AW258" s="11" t="s">
        <v>35</v>
      </c>
      <c r="AX258" s="11" t="s">
        <v>72</v>
      </c>
      <c r="AY258" s="243" t="s">
        <v>164</v>
      </c>
    </row>
    <row r="259" s="11" customFormat="1">
      <c r="B259" s="233"/>
      <c r="C259" s="234"/>
      <c r="D259" s="235" t="s">
        <v>173</v>
      </c>
      <c r="E259" s="236" t="s">
        <v>21</v>
      </c>
      <c r="F259" s="237" t="s">
        <v>1428</v>
      </c>
      <c r="G259" s="234"/>
      <c r="H259" s="236" t="s">
        <v>21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AT259" s="243" t="s">
        <v>173</v>
      </c>
      <c r="AU259" s="243" t="s">
        <v>82</v>
      </c>
      <c r="AV259" s="11" t="s">
        <v>80</v>
      </c>
      <c r="AW259" s="11" t="s">
        <v>35</v>
      </c>
      <c r="AX259" s="11" t="s">
        <v>72</v>
      </c>
      <c r="AY259" s="243" t="s">
        <v>164</v>
      </c>
    </row>
    <row r="260" s="12" customFormat="1">
      <c r="B260" s="244"/>
      <c r="C260" s="245"/>
      <c r="D260" s="235" t="s">
        <v>173</v>
      </c>
      <c r="E260" s="246" t="s">
        <v>21</v>
      </c>
      <c r="F260" s="247" t="s">
        <v>21</v>
      </c>
      <c r="G260" s="245"/>
      <c r="H260" s="248">
        <v>0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AT260" s="254" t="s">
        <v>173</v>
      </c>
      <c r="AU260" s="254" t="s">
        <v>82</v>
      </c>
      <c r="AV260" s="12" t="s">
        <v>82</v>
      </c>
      <c r="AW260" s="12" t="s">
        <v>35</v>
      </c>
      <c r="AX260" s="12" t="s">
        <v>72</v>
      </c>
      <c r="AY260" s="254" t="s">
        <v>164</v>
      </c>
    </row>
    <row r="261" s="12" customFormat="1">
      <c r="B261" s="244"/>
      <c r="C261" s="245"/>
      <c r="D261" s="235" t="s">
        <v>173</v>
      </c>
      <c r="E261" s="246" t="s">
        <v>21</v>
      </c>
      <c r="F261" s="247" t="s">
        <v>21</v>
      </c>
      <c r="G261" s="245"/>
      <c r="H261" s="248">
        <v>0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AT261" s="254" t="s">
        <v>173</v>
      </c>
      <c r="AU261" s="254" t="s">
        <v>82</v>
      </c>
      <c r="AV261" s="12" t="s">
        <v>82</v>
      </c>
      <c r="AW261" s="12" t="s">
        <v>35</v>
      </c>
      <c r="AX261" s="12" t="s">
        <v>72</v>
      </c>
      <c r="AY261" s="254" t="s">
        <v>164</v>
      </c>
    </row>
    <row r="262" s="11" customFormat="1">
      <c r="B262" s="233"/>
      <c r="C262" s="234"/>
      <c r="D262" s="235" t="s">
        <v>173</v>
      </c>
      <c r="E262" s="236" t="s">
        <v>21</v>
      </c>
      <c r="F262" s="237" t="s">
        <v>323</v>
      </c>
      <c r="G262" s="234"/>
      <c r="H262" s="236" t="s">
        <v>21</v>
      </c>
      <c r="I262" s="238"/>
      <c r="J262" s="234"/>
      <c r="K262" s="234"/>
      <c r="L262" s="239"/>
      <c r="M262" s="240"/>
      <c r="N262" s="241"/>
      <c r="O262" s="241"/>
      <c r="P262" s="241"/>
      <c r="Q262" s="241"/>
      <c r="R262" s="241"/>
      <c r="S262" s="241"/>
      <c r="T262" s="242"/>
      <c r="AT262" s="243" t="s">
        <v>173</v>
      </c>
      <c r="AU262" s="243" t="s">
        <v>82</v>
      </c>
      <c r="AV262" s="11" t="s">
        <v>80</v>
      </c>
      <c r="AW262" s="11" t="s">
        <v>35</v>
      </c>
      <c r="AX262" s="11" t="s">
        <v>72</v>
      </c>
      <c r="AY262" s="243" t="s">
        <v>164</v>
      </c>
    </row>
    <row r="263" s="11" customFormat="1">
      <c r="B263" s="233"/>
      <c r="C263" s="234"/>
      <c r="D263" s="235" t="s">
        <v>173</v>
      </c>
      <c r="E263" s="236" t="s">
        <v>21</v>
      </c>
      <c r="F263" s="237" t="s">
        <v>581</v>
      </c>
      <c r="G263" s="234"/>
      <c r="H263" s="236" t="s">
        <v>21</v>
      </c>
      <c r="I263" s="238"/>
      <c r="J263" s="234"/>
      <c r="K263" s="234"/>
      <c r="L263" s="239"/>
      <c r="M263" s="240"/>
      <c r="N263" s="241"/>
      <c r="O263" s="241"/>
      <c r="P263" s="241"/>
      <c r="Q263" s="241"/>
      <c r="R263" s="241"/>
      <c r="S263" s="241"/>
      <c r="T263" s="242"/>
      <c r="AT263" s="243" t="s">
        <v>173</v>
      </c>
      <c r="AU263" s="243" t="s">
        <v>82</v>
      </c>
      <c r="AV263" s="11" t="s">
        <v>80</v>
      </c>
      <c r="AW263" s="11" t="s">
        <v>35</v>
      </c>
      <c r="AX263" s="11" t="s">
        <v>72</v>
      </c>
      <c r="AY263" s="243" t="s">
        <v>164</v>
      </c>
    </row>
    <row r="264" s="12" customFormat="1">
      <c r="B264" s="244"/>
      <c r="C264" s="245"/>
      <c r="D264" s="235" t="s">
        <v>173</v>
      </c>
      <c r="E264" s="246" t="s">
        <v>21</v>
      </c>
      <c r="F264" s="247" t="s">
        <v>1429</v>
      </c>
      <c r="G264" s="245"/>
      <c r="H264" s="248">
        <v>31.800000000000001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AT264" s="254" t="s">
        <v>173</v>
      </c>
      <c r="AU264" s="254" t="s">
        <v>82</v>
      </c>
      <c r="AV264" s="12" t="s">
        <v>82</v>
      </c>
      <c r="AW264" s="12" t="s">
        <v>35</v>
      </c>
      <c r="AX264" s="12" t="s">
        <v>72</v>
      </c>
      <c r="AY264" s="254" t="s">
        <v>164</v>
      </c>
    </row>
    <row r="265" s="11" customFormat="1">
      <c r="B265" s="233"/>
      <c r="C265" s="234"/>
      <c r="D265" s="235" t="s">
        <v>173</v>
      </c>
      <c r="E265" s="236" t="s">
        <v>21</v>
      </c>
      <c r="F265" s="237" t="s">
        <v>583</v>
      </c>
      <c r="G265" s="234"/>
      <c r="H265" s="236" t="s">
        <v>21</v>
      </c>
      <c r="I265" s="238"/>
      <c r="J265" s="234"/>
      <c r="K265" s="234"/>
      <c r="L265" s="239"/>
      <c r="M265" s="240"/>
      <c r="N265" s="241"/>
      <c r="O265" s="241"/>
      <c r="P265" s="241"/>
      <c r="Q265" s="241"/>
      <c r="R265" s="241"/>
      <c r="S265" s="241"/>
      <c r="T265" s="242"/>
      <c r="AT265" s="243" t="s">
        <v>173</v>
      </c>
      <c r="AU265" s="243" t="s">
        <v>82</v>
      </c>
      <c r="AV265" s="11" t="s">
        <v>80</v>
      </c>
      <c r="AW265" s="11" t="s">
        <v>35</v>
      </c>
      <c r="AX265" s="11" t="s">
        <v>72</v>
      </c>
      <c r="AY265" s="243" t="s">
        <v>164</v>
      </c>
    </row>
    <row r="266" s="11" customFormat="1">
      <c r="B266" s="233"/>
      <c r="C266" s="234"/>
      <c r="D266" s="235" t="s">
        <v>173</v>
      </c>
      <c r="E266" s="236" t="s">
        <v>21</v>
      </c>
      <c r="F266" s="237" t="s">
        <v>584</v>
      </c>
      <c r="G266" s="234"/>
      <c r="H266" s="236" t="s">
        <v>21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AT266" s="243" t="s">
        <v>173</v>
      </c>
      <c r="AU266" s="243" t="s">
        <v>82</v>
      </c>
      <c r="AV266" s="11" t="s">
        <v>80</v>
      </c>
      <c r="AW266" s="11" t="s">
        <v>35</v>
      </c>
      <c r="AX266" s="11" t="s">
        <v>72</v>
      </c>
      <c r="AY266" s="243" t="s">
        <v>164</v>
      </c>
    </row>
    <row r="267" s="13" customFormat="1">
      <c r="B267" s="255"/>
      <c r="C267" s="256"/>
      <c r="D267" s="235" t="s">
        <v>173</v>
      </c>
      <c r="E267" s="257" t="s">
        <v>21</v>
      </c>
      <c r="F267" s="258" t="s">
        <v>177</v>
      </c>
      <c r="G267" s="256"/>
      <c r="H267" s="259">
        <v>31.800000000000001</v>
      </c>
      <c r="I267" s="260"/>
      <c r="J267" s="256"/>
      <c r="K267" s="256"/>
      <c r="L267" s="261"/>
      <c r="M267" s="262"/>
      <c r="N267" s="263"/>
      <c r="O267" s="263"/>
      <c r="P267" s="263"/>
      <c r="Q267" s="263"/>
      <c r="R267" s="263"/>
      <c r="S267" s="263"/>
      <c r="T267" s="264"/>
      <c r="AT267" s="265" t="s">
        <v>173</v>
      </c>
      <c r="AU267" s="265" t="s">
        <v>82</v>
      </c>
      <c r="AV267" s="13" t="s">
        <v>171</v>
      </c>
      <c r="AW267" s="13" t="s">
        <v>35</v>
      </c>
      <c r="AX267" s="13" t="s">
        <v>80</v>
      </c>
      <c r="AY267" s="265" t="s">
        <v>164</v>
      </c>
    </row>
    <row r="268" s="1" customFormat="1" ht="38.25" customHeight="1">
      <c r="B268" s="46"/>
      <c r="C268" s="266" t="s">
        <v>346</v>
      </c>
      <c r="D268" s="266" t="s">
        <v>238</v>
      </c>
      <c r="E268" s="267" t="s">
        <v>586</v>
      </c>
      <c r="F268" s="268" t="s">
        <v>587</v>
      </c>
      <c r="G268" s="269" t="s">
        <v>300</v>
      </c>
      <c r="H268" s="270">
        <v>31.800000000000001</v>
      </c>
      <c r="I268" s="271"/>
      <c r="J268" s="272">
        <f>ROUND(I268*H268,2)</f>
        <v>0</v>
      </c>
      <c r="K268" s="268" t="s">
        <v>21</v>
      </c>
      <c r="L268" s="273"/>
      <c r="M268" s="274" t="s">
        <v>21</v>
      </c>
      <c r="N268" s="275" t="s">
        <v>43</v>
      </c>
      <c r="O268" s="47"/>
      <c r="P268" s="230">
        <f>O268*H268</f>
        <v>0</v>
      </c>
      <c r="Q268" s="230">
        <v>0.001</v>
      </c>
      <c r="R268" s="230">
        <f>Q268*H268</f>
        <v>0.031800000000000002</v>
      </c>
      <c r="S268" s="230">
        <v>0</v>
      </c>
      <c r="T268" s="231">
        <f>S268*H268</f>
        <v>0</v>
      </c>
      <c r="AR268" s="24" t="s">
        <v>370</v>
      </c>
      <c r="AT268" s="24" t="s">
        <v>238</v>
      </c>
      <c r="AU268" s="24" t="s">
        <v>82</v>
      </c>
      <c r="AY268" s="24" t="s">
        <v>164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24" t="s">
        <v>80</v>
      </c>
      <c r="BK268" s="232">
        <f>ROUND(I268*H268,2)</f>
        <v>0</v>
      </c>
      <c r="BL268" s="24" t="s">
        <v>193</v>
      </c>
      <c r="BM268" s="24" t="s">
        <v>1479</v>
      </c>
    </row>
    <row r="269" s="11" customFormat="1">
      <c r="B269" s="233"/>
      <c r="C269" s="234"/>
      <c r="D269" s="235" t="s">
        <v>173</v>
      </c>
      <c r="E269" s="236" t="s">
        <v>21</v>
      </c>
      <c r="F269" s="237" t="s">
        <v>589</v>
      </c>
      <c r="G269" s="234"/>
      <c r="H269" s="236" t="s">
        <v>21</v>
      </c>
      <c r="I269" s="238"/>
      <c r="J269" s="234"/>
      <c r="K269" s="234"/>
      <c r="L269" s="239"/>
      <c r="M269" s="240"/>
      <c r="N269" s="241"/>
      <c r="O269" s="241"/>
      <c r="P269" s="241"/>
      <c r="Q269" s="241"/>
      <c r="R269" s="241"/>
      <c r="S269" s="241"/>
      <c r="T269" s="242"/>
      <c r="AT269" s="243" t="s">
        <v>173</v>
      </c>
      <c r="AU269" s="243" t="s">
        <v>82</v>
      </c>
      <c r="AV269" s="11" t="s">
        <v>80</v>
      </c>
      <c r="AW269" s="11" t="s">
        <v>35</v>
      </c>
      <c r="AX269" s="11" t="s">
        <v>72</v>
      </c>
      <c r="AY269" s="243" t="s">
        <v>164</v>
      </c>
    </row>
    <row r="270" s="11" customFormat="1">
      <c r="B270" s="233"/>
      <c r="C270" s="234"/>
      <c r="D270" s="235" t="s">
        <v>173</v>
      </c>
      <c r="E270" s="236" t="s">
        <v>21</v>
      </c>
      <c r="F270" s="237" t="s">
        <v>1428</v>
      </c>
      <c r="G270" s="234"/>
      <c r="H270" s="236" t="s">
        <v>21</v>
      </c>
      <c r="I270" s="238"/>
      <c r="J270" s="234"/>
      <c r="K270" s="234"/>
      <c r="L270" s="239"/>
      <c r="M270" s="240"/>
      <c r="N270" s="241"/>
      <c r="O270" s="241"/>
      <c r="P270" s="241"/>
      <c r="Q270" s="241"/>
      <c r="R270" s="241"/>
      <c r="S270" s="241"/>
      <c r="T270" s="242"/>
      <c r="AT270" s="243" t="s">
        <v>173</v>
      </c>
      <c r="AU270" s="243" t="s">
        <v>82</v>
      </c>
      <c r="AV270" s="11" t="s">
        <v>80</v>
      </c>
      <c r="AW270" s="11" t="s">
        <v>35</v>
      </c>
      <c r="AX270" s="11" t="s">
        <v>72</v>
      </c>
      <c r="AY270" s="243" t="s">
        <v>164</v>
      </c>
    </row>
    <row r="271" s="12" customFormat="1">
      <c r="B271" s="244"/>
      <c r="C271" s="245"/>
      <c r="D271" s="235" t="s">
        <v>173</v>
      </c>
      <c r="E271" s="246" t="s">
        <v>21</v>
      </c>
      <c r="F271" s="247" t="s">
        <v>21</v>
      </c>
      <c r="G271" s="245"/>
      <c r="H271" s="248">
        <v>0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AT271" s="254" t="s">
        <v>173</v>
      </c>
      <c r="AU271" s="254" t="s">
        <v>82</v>
      </c>
      <c r="AV271" s="12" t="s">
        <v>82</v>
      </c>
      <c r="AW271" s="12" t="s">
        <v>35</v>
      </c>
      <c r="AX271" s="12" t="s">
        <v>72</v>
      </c>
      <c r="AY271" s="254" t="s">
        <v>164</v>
      </c>
    </row>
    <row r="272" s="12" customFormat="1">
      <c r="B272" s="244"/>
      <c r="C272" s="245"/>
      <c r="D272" s="235" t="s">
        <v>173</v>
      </c>
      <c r="E272" s="246" t="s">
        <v>21</v>
      </c>
      <c r="F272" s="247" t="s">
        <v>21</v>
      </c>
      <c r="G272" s="245"/>
      <c r="H272" s="248">
        <v>0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AT272" s="254" t="s">
        <v>173</v>
      </c>
      <c r="AU272" s="254" t="s">
        <v>82</v>
      </c>
      <c r="AV272" s="12" t="s">
        <v>82</v>
      </c>
      <c r="AW272" s="12" t="s">
        <v>35</v>
      </c>
      <c r="AX272" s="12" t="s">
        <v>72</v>
      </c>
      <c r="AY272" s="254" t="s">
        <v>164</v>
      </c>
    </row>
    <row r="273" s="11" customFormat="1">
      <c r="B273" s="233"/>
      <c r="C273" s="234"/>
      <c r="D273" s="235" t="s">
        <v>173</v>
      </c>
      <c r="E273" s="236" t="s">
        <v>21</v>
      </c>
      <c r="F273" s="237" t="s">
        <v>323</v>
      </c>
      <c r="G273" s="234"/>
      <c r="H273" s="236" t="s">
        <v>21</v>
      </c>
      <c r="I273" s="238"/>
      <c r="J273" s="234"/>
      <c r="K273" s="234"/>
      <c r="L273" s="239"/>
      <c r="M273" s="240"/>
      <c r="N273" s="241"/>
      <c r="O273" s="241"/>
      <c r="P273" s="241"/>
      <c r="Q273" s="241"/>
      <c r="R273" s="241"/>
      <c r="S273" s="241"/>
      <c r="T273" s="242"/>
      <c r="AT273" s="243" t="s">
        <v>173</v>
      </c>
      <c r="AU273" s="243" t="s">
        <v>82</v>
      </c>
      <c r="AV273" s="11" t="s">
        <v>80</v>
      </c>
      <c r="AW273" s="11" t="s">
        <v>35</v>
      </c>
      <c r="AX273" s="11" t="s">
        <v>72</v>
      </c>
      <c r="AY273" s="243" t="s">
        <v>164</v>
      </c>
    </row>
    <row r="274" s="11" customFormat="1">
      <c r="B274" s="233"/>
      <c r="C274" s="234"/>
      <c r="D274" s="235" t="s">
        <v>173</v>
      </c>
      <c r="E274" s="236" t="s">
        <v>21</v>
      </c>
      <c r="F274" s="237" t="s">
        <v>581</v>
      </c>
      <c r="G274" s="234"/>
      <c r="H274" s="236" t="s">
        <v>21</v>
      </c>
      <c r="I274" s="238"/>
      <c r="J274" s="234"/>
      <c r="K274" s="234"/>
      <c r="L274" s="239"/>
      <c r="M274" s="240"/>
      <c r="N274" s="241"/>
      <c r="O274" s="241"/>
      <c r="P274" s="241"/>
      <c r="Q274" s="241"/>
      <c r="R274" s="241"/>
      <c r="S274" s="241"/>
      <c r="T274" s="242"/>
      <c r="AT274" s="243" t="s">
        <v>173</v>
      </c>
      <c r="AU274" s="243" t="s">
        <v>82</v>
      </c>
      <c r="AV274" s="11" t="s">
        <v>80</v>
      </c>
      <c r="AW274" s="11" t="s">
        <v>35</v>
      </c>
      <c r="AX274" s="11" t="s">
        <v>72</v>
      </c>
      <c r="AY274" s="243" t="s">
        <v>164</v>
      </c>
    </row>
    <row r="275" s="12" customFormat="1">
      <c r="B275" s="244"/>
      <c r="C275" s="245"/>
      <c r="D275" s="235" t="s">
        <v>173</v>
      </c>
      <c r="E275" s="246" t="s">
        <v>21</v>
      </c>
      <c r="F275" s="247" t="s">
        <v>1480</v>
      </c>
      <c r="G275" s="245"/>
      <c r="H275" s="248">
        <v>31.800000000000001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AT275" s="254" t="s">
        <v>173</v>
      </c>
      <c r="AU275" s="254" t="s">
        <v>82</v>
      </c>
      <c r="AV275" s="12" t="s">
        <v>82</v>
      </c>
      <c r="AW275" s="12" t="s">
        <v>35</v>
      </c>
      <c r="AX275" s="12" t="s">
        <v>72</v>
      </c>
      <c r="AY275" s="254" t="s">
        <v>164</v>
      </c>
    </row>
    <row r="276" s="13" customFormat="1">
      <c r="B276" s="255"/>
      <c r="C276" s="256"/>
      <c r="D276" s="235" t="s">
        <v>173</v>
      </c>
      <c r="E276" s="257" t="s">
        <v>21</v>
      </c>
      <c r="F276" s="258" t="s">
        <v>177</v>
      </c>
      <c r="G276" s="256"/>
      <c r="H276" s="259">
        <v>31.800000000000001</v>
      </c>
      <c r="I276" s="260"/>
      <c r="J276" s="256"/>
      <c r="K276" s="256"/>
      <c r="L276" s="261"/>
      <c r="M276" s="262"/>
      <c r="N276" s="263"/>
      <c r="O276" s="263"/>
      <c r="P276" s="263"/>
      <c r="Q276" s="263"/>
      <c r="R276" s="263"/>
      <c r="S276" s="263"/>
      <c r="T276" s="264"/>
      <c r="AT276" s="265" t="s">
        <v>173</v>
      </c>
      <c r="AU276" s="265" t="s">
        <v>82</v>
      </c>
      <c r="AV276" s="13" t="s">
        <v>171</v>
      </c>
      <c r="AW276" s="13" t="s">
        <v>35</v>
      </c>
      <c r="AX276" s="13" t="s">
        <v>80</v>
      </c>
      <c r="AY276" s="265" t="s">
        <v>164</v>
      </c>
    </row>
    <row r="277" s="1" customFormat="1" ht="16.5" customHeight="1">
      <c r="B277" s="46"/>
      <c r="C277" s="221" t="s">
        <v>352</v>
      </c>
      <c r="D277" s="221" t="s">
        <v>166</v>
      </c>
      <c r="E277" s="222" t="s">
        <v>598</v>
      </c>
      <c r="F277" s="223" t="s">
        <v>599</v>
      </c>
      <c r="G277" s="224" t="s">
        <v>287</v>
      </c>
      <c r="H277" s="225">
        <v>21.420000000000002</v>
      </c>
      <c r="I277" s="226"/>
      <c r="J277" s="227">
        <f>ROUND(I277*H277,2)</f>
        <v>0</v>
      </c>
      <c r="K277" s="223" t="s">
        <v>21</v>
      </c>
      <c r="L277" s="72"/>
      <c r="M277" s="228" t="s">
        <v>21</v>
      </c>
      <c r="N277" s="229" t="s">
        <v>43</v>
      </c>
      <c r="O277" s="47"/>
      <c r="P277" s="230">
        <f>O277*H277</f>
        <v>0</v>
      </c>
      <c r="Q277" s="230">
        <v>0.001</v>
      </c>
      <c r="R277" s="230">
        <f>Q277*H277</f>
        <v>0.021420000000000002</v>
      </c>
      <c r="S277" s="230">
        <v>0</v>
      </c>
      <c r="T277" s="231">
        <f>S277*H277</f>
        <v>0</v>
      </c>
      <c r="AR277" s="24" t="s">
        <v>193</v>
      </c>
      <c r="AT277" s="24" t="s">
        <v>166</v>
      </c>
      <c r="AU277" s="24" t="s">
        <v>82</v>
      </c>
      <c r="AY277" s="24" t="s">
        <v>164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24" t="s">
        <v>80</v>
      </c>
      <c r="BK277" s="232">
        <f>ROUND(I277*H277,2)</f>
        <v>0</v>
      </c>
      <c r="BL277" s="24" t="s">
        <v>193</v>
      </c>
      <c r="BM277" s="24" t="s">
        <v>1481</v>
      </c>
    </row>
    <row r="278" s="11" customFormat="1">
      <c r="B278" s="233"/>
      <c r="C278" s="234"/>
      <c r="D278" s="235" t="s">
        <v>173</v>
      </c>
      <c r="E278" s="236" t="s">
        <v>21</v>
      </c>
      <c r="F278" s="237" t="s">
        <v>1428</v>
      </c>
      <c r="G278" s="234"/>
      <c r="H278" s="236" t="s">
        <v>21</v>
      </c>
      <c r="I278" s="238"/>
      <c r="J278" s="234"/>
      <c r="K278" s="234"/>
      <c r="L278" s="239"/>
      <c r="M278" s="240"/>
      <c r="N278" s="241"/>
      <c r="O278" s="241"/>
      <c r="P278" s="241"/>
      <c r="Q278" s="241"/>
      <c r="R278" s="241"/>
      <c r="S278" s="241"/>
      <c r="T278" s="242"/>
      <c r="AT278" s="243" t="s">
        <v>173</v>
      </c>
      <c r="AU278" s="243" t="s">
        <v>82</v>
      </c>
      <c r="AV278" s="11" t="s">
        <v>80</v>
      </c>
      <c r="AW278" s="11" t="s">
        <v>35</v>
      </c>
      <c r="AX278" s="11" t="s">
        <v>72</v>
      </c>
      <c r="AY278" s="243" t="s">
        <v>164</v>
      </c>
    </row>
    <row r="279" s="11" customFormat="1">
      <c r="B279" s="233"/>
      <c r="C279" s="234"/>
      <c r="D279" s="235" t="s">
        <v>173</v>
      </c>
      <c r="E279" s="236" t="s">
        <v>21</v>
      </c>
      <c r="F279" s="237" t="s">
        <v>366</v>
      </c>
      <c r="G279" s="234"/>
      <c r="H279" s="236" t="s">
        <v>21</v>
      </c>
      <c r="I279" s="238"/>
      <c r="J279" s="234"/>
      <c r="K279" s="234"/>
      <c r="L279" s="239"/>
      <c r="M279" s="240"/>
      <c r="N279" s="241"/>
      <c r="O279" s="241"/>
      <c r="P279" s="241"/>
      <c r="Q279" s="241"/>
      <c r="R279" s="241"/>
      <c r="S279" s="241"/>
      <c r="T279" s="242"/>
      <c r="AT279" s="243" t="s">
        <v>173</v>
      </c>
      <c r="AU279" s="243" t="s">
        <v>82</v>
      </c>
      <c r="AV279" s="11" t="s">
        <v>80</v>
      </c>
      <c r="AW279" s="11" t="s">
        <v>35</v>
      </c>
      <c r="AX279" s="11" t="s">
        <v>72</v>
      </c>
      <c r="AY279" s="243" t="s">
        <v>164</v>
      </c>
    </row>
    <row r="280" s="11" customFormat="1">
      <c r="B280" s="233"/>
      <c r="C280" s="234"/>
      <c r="D280" s="235" t="s">
        <v>173</v>
      </c>
      <c r="E280" s="236" t="s">
        <v>21</v>
      </c>
      <c r="F280" s="237" t="s">
        <v>601</v>
      </c>
      <c r="G280" s="234"/>
      <c r="H280" s="236" t="s">
        <v>21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AT280" s="243" t="s">
        <v>173</v>
      </c>
      <c r="AU280" s="243" t="s">
        <v>82</v>
      </c>
      <c r="AV280" s="11" t="s">
        <v>80</v>
      </c>
      <c r="AW280" s="11" t="s">
        <v>35</v>
      </c>
      <c r="AX280" s="11" t="s">
        <v>72</v>
      </c>
      <c r="AY280" s="243" t="s">
        <v>164</v>
      </c>
    </row>
    <row r="281" s="12" customFormat="1">
      <c r="B281" s="244"/>
      <c r="C281" s="245"/>
      <c r="D281" s="235" t="s">
        <v>173</v>
      </c>
      <c r="E281" s="246" t="s">
        <v>21</v>
      </c>
      <c r="F281" s="247" t="s">
        <v>1450</v>
      </c>
      <c r="G281" s="245"/>
      <c r="H281" s="248">
        <v>21.420000000000002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AT281" s="254" t="s">
        <v>173</v>
      </c>
      <c r="AU281" s="254" t="s">
        <v>82</v>
      </c>
      <c r="AV281" s="12" t="s">
        <v>82</v>
      </c>
      <c r="AW281" s="12" t="s">
        <v>35</v>
      </c>
      <c r="AX281" s="12" t="s">
        <v>72</v>
      </c>
      <c r="AY281" s="254" t="s">
        <v>164</v>
      </c>
    </row>
    <row r="282" s="13" customFormat="1">
      <c r="B282" s="255"/>
      <c r="C282" s="256"/>
      <c r="D282" s="235" t="s">
        <v>173</v>
      </c>
      <c r="E282" s="257" t="s">
        <v>21</v>
      </c>
      <c r="F282" s="258" t="s">
        <v>177</v>
      </c>
      <c r="G282" s="256"/>
      <c r="H282" s="259">
        <v>21.420000000000002</v>
      </c>
      <c r="I282" s="260"/>
      <c r="J282" s="256"/>
      <c r="K282" s="256"/>
      <c r="L282" s="261"/>
      <c r="M282" s="262"/>
      <c r="N282" s="263"/>
      <c r="O282" s="263"/>
      <c r="P282" s="263"/>
      <c r="Q282" s="263"/>
      <c r="R282" s="263"/>
      <c r="S282" s="263"/>
      <c r="T282" s="264"/>
      <c r="AT282" s="265" t="s">
        <v>173</v>
      </c>
      <c r="AU282" s="265" t="s">
        <v>82</v>
      </c>
      <c r="AV282" s="13" t="s">
        <v>171</v>
      </c>
      <c r="AW282" s="13" t="s">
        <v>35</v>
      </c>
      <c r="AX282" s="13" t="s">
        <v>80</v>
      </c>
      <c r="AY282" s="265" t="s">
        <v>164</v>
      </c>
    </row>
    <row r="283" s="1" customFormat="1" ht="16.5" customHeight="1">
      <c r="B283" s="46"/>
      <c r="C283" s="266" t="s">
        <v>357</v>
      </c>
      <c r="D283" s="266" t="s">
        <v>238</v>
      </c>
      <c r="E283" s="267" t="s">
        <v>603</v>
      </c>
      <c r="F283" s="268" t="s">
        <v>604</v>
      </c>
      <c r="G283" s="269" t="s">
        <v>287</v>
      </c>
      <c r="H283" s="270">
        <v>23.562000000000001</v>
      </c>
      <c r="I283" s="271"/>
      <c r="J283" s="272">
        <f>ROUND(I283*H283,2)</f>
        <v>0</v>
      </c>
      <c r="K283" s="268" t="s">
        <v>170</v>
      </c>
      <c r="L283" s="273"/>
      <c r="M283" s="274" t="s">
        <v>21</v>
      </c>
      <c r="N283" s="275" t="s">
        <v>43</v>
      </c>
      <c r="O283" s="47"/>
      <c r="P283" s="230">
        <f>O283*H283</f>
        <v>0</v>
      </c>
      <c r="Q283" s="230">
        <v>0.00018000000000000001</v>
      </c>
      <c r="R283" s="230">
        <f>Q283*H283</f>
        <v>0.0042411600000000008</v>
      </c>
      <c r="S283" s="230">
        <v>0</v>
      </c>
      <c r="T283" s="231">
        <f>S283*H283</f>
        <v>0</v>
      </c>
      <c r="AR283" s="24" t="s">
        <v>370</v>
      </c>
      <c r="AT283" s="24" t="s">
        <v>238</v>
      </c>
      <c r="AU283" s="24" t="s">
        <v>82</v>
      </c>
      <c r="AY283" s="24" t="s">
        <v>164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24" t="s">
        <v>80</v>
      </c>
      <c r="BK283" s="232">
        <f>ROUND(I283*H283,2)</f>
        <v>0</v>
      </c>
      <c r="BL283" s="24" t="s">
        <v>193</v>
      </c>
      <c r="BM283" s="24" t="s">
        <v>1482</v>
      </c>
    </row>
    <row r="284" s="11" customFormat="1">
      <c r="B284" s="233"/>
      <c r="C284" s="234"/>
      <c r="D284" s="235" t="s">
        <v>173</v>
      </c>
      <c r="E284" s="236" t="s">
        <v>21</v>
      </c>
      <c r="F284" s="237" t="s">
        <v>1428</v>
      </c>
      <c r="G284" s="234"/>
      <c r="H284" s="236" t="s">
        <v>21</v>
      </c>
      <c r="I284" s="238"/>
      <c r="J284" s="234"/>
      <c r="K284" s="234"/>
      <c r="L284" s="239"/>
      <c r="M284" s="240"/>
      <c r="N284" s="241"/>
      <c r="O284" s="241"/>
      <c r="P284" s="241"/>
      <c r="Q284" s="241"/>
      <c r="R284" s="241"/>
      <c r="S284" s="241"/>
      <c r="T284" s="242"/>
      <c r="AT284" s="243" t="s">
        <v>173</v>
      </c>
      <c r="AU284" s="243" t="s">
        <v>82</v>
      </c>
      <c r="AV284" s="11" t="s">
        <v>80</v>
      </c>
      <c r="AW284" s="11" t="s">
        <v>35</v>
      </c>
      <c r="AX284" s="11" t="s">
        <v>72</v>
      </c>
      <c r="AY284" s="243" t="s">
        <v>164</v>
      </c>
    </row>
    <row r="285" s="11" customFormat="1">
      <c r="B285" s="233"/>
      <c r="C285" s="234"/>
      <c r="D285" s="235" t="s">
        <v>173</v>
      </c>
      <c r="E285" s="236" t="s">
        <v>21</v>
      </c>
      <c r="F285" s="237" t="s">
        <v>366</v>
      </c>
      <c r="G285" s="234"/>
      <c r="H285" s="236" t="s">
        <v>21</v>
      </c>
      <c r="I285" s="238"/>
      <c r="J285" s="234"/>
      <c r="K285" s="234"/>
      <c r="L285" s="239"/>
      <c r="M285" s="240"/>
      <c r="N285" s="241"/>
      <c r="O285" s="241"/>
      <c r="P285" s="241"/>
      <c r="Q285" s="241"/>
      <c r="R285" s="241"/>
      <c r="S285" s="241"/>
      <c r="T285" s="242"/>
      <c r="AT285" s="243" t="s">
        <v>173</v>
      </c>
      <c r="AU285" s="243" t="s">
        <v>82</v>
      </c>
      <c r="AV285" s="11" t="s">
        <v>80</v>
      </c>
      <c r="AW285" s="11" t="s">
        <v>35</v>
      </c>
      <c r="AX285" s="11" t="s">
        <v>72</v>
      </c>
      <c r="AY285" s="243" t="s">
        <v>164</v>
      </c>
    </row>
    <row r="286" s="11" customFormat="1">
      <c r="B286" s="233"/>
      <c r="C286" s="234"/>
      <c r="D286" s="235" t="s">
        <v>173</v>
      </c>
      <c r="E286" s="236" t="s">
        <v>21</v>
      </c>
      <c r="F286" s="237" t="s">
        <v>601</v>
      </c>
      <c r="G286" s="234"/>
      <c r="H286" s="236" t="s">
        <v>21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AT286" s="243" t="s">
        <v>173</v>
      </c>
      <c r="AU286" s="243" t="s">
        <v>82</v>
      </c>
      <c r="AV286" s="11" t="s">
        <v>80</v>
      </c>
      <c r="AW286" s="11" t="s">
        <v>35</v>
      </c>
      <c r="AX286" s="11" t="s">
        <v>72</v>
      </c>
      <c r="AY286" s="243" t="s">
        <v>164</v>
      </c>
    </row>
    <row r="287" s="12" customFormat="1">
      <c r="B287" s="244"/>
      <c r="C287" s="245"/>
      <c r="D287" s="235" t="s">
        <v>173</v>
      </c>
      <c r="E287" s="246" t="s">
        <v>21</v>
      </c>
      <c r="F287" s="247" t="s">
        <v>1450</v>
      </c>
      <c r="G287" s="245"/>
      <c r="H287" s="248">
        <v>21.420000000000002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AT287" s="254" t="s">
        <v>173</v>
      </c>
      <c r="AU287" s="254" t="s">
        <v>82</v>
      </c>
      <c r="AV287" s="12" t="s">
        <v>82</v>
      </c>
      <c r="AW287" s="12" t="s">
        <v>35</v>
      </c>
      <c r="AX287" s="12" t="s">
        <v>72</v>
      </c>
      <c r="AY287" s="254" t="s">
        <v>164</v>
      </c>
    </row>
    <row r="288" s="13" customFormat="1">
      <c r="B288" s="255"/>
      <c r="C288" s="256"/>
      <c r="D288" s="235" t="s">
        <v>173</v>
      </c>
      <c r="E288" s="257" t="s">
        <v>21</v>
      </c>
      <c r="F288" s="258" t="s">
        <v>177</v>
      </c>
      <c r="G288" s="256"/>
      <c r="H288" s="259">
        <v>21.420000000000002</v>
      </c>
      <c r="I288" s="260"/>
      <c r="J288" s="256"/>
      <c r="K288" s="256"/>
      <c r="L288" s="261"/>
      <c r="M288" s="262"/>
      <c r="N288" s="263"/>
      <c r="O288" s="263"/>
      <c r="P288" s="263"/>
      <c r="Q288" s="263"/>
      <c r="R288" s="263"/>
      <c r="S288" s="263"/>
      <c r="T288" s="264"/>
      <c r="AT288" s="265" t="s">
        <v>173</v>
      </c>
      <c r="AU288" s="265" t="s">
        <v>82</v>
      </c>
      <c r="AV288" s="13" t="s">
        <v>171</v>
      </c>
      <c r="AW288" s="13" t="s">
        <v>35</v>
      </c>
      <c r="AX288" s="13" t="s">
        <v>80</v>
      </c>
      <c r="AY288" s="265" t="s">
        <v>164</v>
      </c>
    </row>
    <row r="289" s="12" customFormat="1">
      <c r="B289" s="244"/>
      <c r="C289" s="245"/>
      <c r="D289" s="235" t="s">
        <v>173</v>
      </c>
      <c r="E289" s="245"/>
      <c r="F289" s="247" t="s">
        <v>1483</v>
      </c>
      <c r="G289" s="245"/>
      <c r="H289" s="248">
        <v>23.562000000000001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AT289" s="254" t="s">
        <v>173</v>
      </c>
      <c r="AU289" s="254" t="s">
        <v>82</v>
      </c>
      <c r="AV289" s="12" t="s">
        <v>82</v>
      </c>
      <c r="AW289" s="12" t="s">
        <v>6</v>
      </c>
      <c r="AX289" s="12" t="s">
        <v>80</v>
      </c>
      <c r="AY289" s="254" t="s">
        <v>164</v>
      </c>
    </row>
    <row r="290" s="1" customFormat="1" ht="38.25" customHeight="1">
      <c r="B290" s="46"/>
      <c r="C290" s="221" t="s">
        <v>362</v>
      </c>
      <c r="D290" s="221" t="s">
        <v>166</v>
      </c>
      <c r="E290" s="222" t="s">
        <v>608</v>
      </c>
      <c r="F290" s="223" t="s">
        <v>609</v>
      </c>
      <c r="G290" s="224" t="s">
        <v>228</v>
      </c>
      <c r="H290" s="225">
        <v>0.058000000000000003</v>
      </c>
      <c r="I290" s="226"/>
      <c r="J290" s="227">
        <f>ROUND(I290*H290,2)</f>
        <v>0</v>
      </c>
      <c r="K290" s="223" t="s">
        <v>170</v>
      </c>
      <c r="L290" s="72"/>
      <c r="M290" s="228" t="s">
        <v>21</v>
      </c>
      <c r="N290" s="229" t="s">
        <v>43</v>
      </c>
      <c r="O290" s="47"/>
      <c r="P290" s="230">
        <f>O290*H290</f>
        <v>0</v>
      </c>
      <c r="Q290" s="230">
        <v>0</v>
      </c>
      <c r="R290" s="230">
        <f>Q290*H290</f>
        <v>0</v>
      </c>
      <c r="S290" s="230">
        <v>0</v>
      </c>
      <c r="T290" s="231">
        <f>S290*H290</f>
        <v>0</v>
      </c>
      <c r="AR290" s="24" t="s">
        <v>193</v>
      </c>
      <c r="AT290" s="24" t="s">
        <v>166</v>
      </c>
      <c r="AU290" s="24" t="s">
        <v>82</v>
      </c>
      <c r="AY290" s="24" t="s">
        <v>164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24" t="s">
        <v>80</v>
      </c>
      <c r="BK290" s="232">
        <f>ROUND(I290*H290,2)</f>
        <v>0</v>
      </c>
      <c r="BL290" s="24" t="s">
        <v>193</v>
      </c>
      <c r="BM290" s="24" t="s">
        <v>1484</v>
      </c>
    </row>
    <row r="291" s="1" customFormat="1" ht="38.25" customHeight="1">
      <c r="B291" s="46"/>
      <c r="C291" s="221" t="s">
        <v>370</v>
      </c>
      <c r="D291" s="221" t="s">
        <v>166</v>
      </c>
      <c r="E291" s="222" t="s">
        <v>612</v>
      </c>
      <c r="F291" s="223" t="s">
        <v>613</v>
      </c>
      <c r="G291" s="224" t="s">
        <v>228</v>
      </c>
      <c r="H291" s="225">
        <v>0.058000000000000003</v>
      </c>
      <c r="I291" s="226"/>
      <c r="J291" s="227">
        <f>ROUND(I291*H291,2)</f>
        <v>0</v>
      </c>
      <c r="K291" s="223" t="s">
        <v>170</v>
      </c>
      <c r="L291" s="72"/>
      <c r="M291" s="228" t="s">
        <v>21</v>
      </c>
      <c r="N291" s="229" t="s">
        <v>43</v>
      </c>
      <c r="O291" s="47"/>
      <c r="P291" s="230">
        <f>O291*H291</f>
        <v>0</v>
      </c>
      <c r="Q291" s="230">
        <v>0</v>
      </c>
      <c r="R291" s="230">
        <f>Q291*H291</f>
        <v>0</v>
      </c>
      <c r="S291" s="230">
        <v>0</v>
      </c>
      <c r="T291" s="231">
        <f>S291*H291</f>
        <v>0</v>
      </c>
      <c r="AR291" s="24" t="s">
        <v>193</v>
      </c>
      <c r="AT291" s="24" t="s">
        <v>166</v>
      </c>
      <c r="AU291" s="24" t="s">
        <v>82</v>
      </c>
      <c r="AY291" s="24" t="s">
        <v>164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24" t="s">
        <v>80</v>
      </c>
      <c r="BK291" s="232">
        <f>ROUND(I291*H291,2)</f>
        <v>0</v>
      </c>
      <c r="BL291" s="24" t="s">
        <v>193</v>
      </c>
      <c r="BM291" s="24" t="s">
        <v>1485</v>
      </c>
    </row>
    <row r="292" s="10" customFormat="1" ht="29.88" customHeight="1">
      <c r="B292" s="205"/>
      <c r="C292" s="206"/>
      <c r="D292" s="207" t="s">
        <v>71</v>
      </c>
      <c r="E292" s="219" t="s">
        <v>640</v>
      </c>
      <c r="F292" s="219" t="s">
        <v>641</v>
      </c>
      <c r="G292" s="206"/>
      <c r="H292" s="206"/>
      <c r="I292" s="209"/>
      <c r="J292" s="220">
        <f>BK292</f>
        <v>0</v>
      </c>
      <c r="K292" s="206"/>
      <c r="L292" s="211"/>
      <c r="M292" s="212"/>
      <c r="N292" s="213"/>
      <c r="O292" s="213"/>
      <c r="P292" s="214">
        <f>SUM(P293:P366)</f>
        <v>0</v>
      </c>
      <c r="Q292" s="213"/>
      <c r="R292" s="214">
        <f>SUM(R293:R366)</f>
        <v>0.119046</v>
      </c>
      <c r="S292" s="213"/>
      <c r="T292" s="215">
        <f>SUM(T293:T366)</f>
        <v>0</v>
      </c>
      <c r="AR292" s="216" t="s">
        <v>82</v>
      </c>
      <c r="AT292" s="217" t="s">
        <v>71</v>
      </c>
      <c r="AU292" s="217" t="s">
        <v>80</v>
      </c>
      <c r="AY292" s="216" t="s">
        <v>164</v>
      </c>
      <c r="BK292" s="218">
        <f>SUM(BK293:BK366)</f>
        <v>0</v>
      </c>
    </row>
    <row r="293" s="1" customFormat="1" ht="16.5" customHeight="1">
      <c r="B293" s="46"/>
      <c r="C293" s="221" t="s">
        <v>377</v>
      </c>
      <c r="D293" s="221" t="s">
        <v>166</v>
      </c>
      <c r="E293" s="222" t="s">
        <v>643</v>
      </c>
      <c r="F293" s="223" t="s">
        <v>644</v>
      </c>
      <c r="G293" s="224" t="s">
        <v>169</v>
      </c>
      <c r="H293" s="225">
        <v>31.800000000000001</v>
      </c>
      <c r="I293" s="226"/>
      <c r="J293" s="227">
        <f>ROUND(I293*H293,2)</f>
        <v>0</v>
      </c>
      <c r="K293" s="223" t="s">
        <v>170</v>
      </c>
      <c r="L293" s="72"/>
      <c r="M293" s="228" t="s">
        <v>21</v>
      </c>
      <c r="N293" s="229" t="s">
        <v>43</v>
      </c>
      <c r="O293" s="47"/>
      <c r="P293" s="230">
        <f>O293*H293</f>
        <v>0</v>
      </c>
      <c r="Q293" s="230">
        <v>0</v>
      </c>
      <c r="R293" s="230">
        <f>Q293*H293</f>
        <v>0</v>
      </c>
      <c r="S293" s="230">
        <v>0</v>
      </c>
      <c r="T293" s="231">
        <f>S293*H293</f>
        <v>0</v>
      </c>
      <c r="AR293" s="24" t="s">
        <v>193</v>
      </c>
      <c r="AT293" s="24" t="s">
        <v>166</v>
      </c>
      <c r="AU293" s="24" t="s">
        <v>82</v>
      </c>
      <c r="AY293" s="24" t="s">
        <v>164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24" t="s">
        <v>80</v>
      </c>
      <c r="BK293" s="232">
        <f>ROUND(I293*H293,2)</f>
        <v>0</v>
      </c>
      <c r="BL293" s="24" t="s">
        <v>193</v>
      </c>
      <c r="BM293" s="24" t="s">
        <v>1486</v>
      </c>
    </row>
    <row r="294" s="11" customFormat="1">
      <c r="B294" s="233"/>
      <c r="C294" s="234"/>
      <c r="D294" s="235" t="s">
        <v>173</v>
      </c>
      <c r="E294" s="236" t="s">
        <v>21</v>
      </c>
      <c r="F294" s="237" t="s">
        <v>1428</v>
      </c>
      <c r="G294" s="234"/>
      <c r="H294" s="236" t="s">
        <v>21</v>
      </c>
      <c r="I294" s="238"/>
      <c r="J294" s="234"/>
      <c r="K294" s="234"/>
      <c r="L294" s="239"/>
      <c r="M294" s="240"/>
      <c r="N294" s="241"/>
      <c r="O294" s="241"/>
      <c r="P294" s="241"/>
      <c r="Q294" s="241"/>
      <c r="R294" s="241"/>
      <c r="S294" s="241"/>
      <c r="T294" s="242"/>
      <c r="AT294" s="243" t="s">
        <v>173</v>
      </c>
      <c r="AU294" s="243" t="s">
        <v>82</v>
      </c>
      <c r="AV294" s="11" t="s">
        <v>80</v>
      </c>
      <c r="AW294" s="11" t="s">
        <v>35</v>
      </c>
      <c r="AX294" s="11" t="s">
        <v>72</v>
      </c>
      <c r="AY294" s="243" t="s">
        <v>164</v>
      </c>
    </row>
    <row r="295" s="12" customFormat="1">
      <c r="B295" s="244"/>
      <c r="C295" s="245"/>
      <c r="D295" s="235" t="s">
        <v>173</v>
      </c>
      <c r="E295" s="246" t="s">
        <v>21</v>
      </c>
      <c r="F295" s="247" t="s">
        <v>1429</v>
      </c>
      <c r="G295" s="245"/>
      <c r="H295" s="248">
        <v>31.800000000000001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AT295" s="254" t="s">
        <v>173</v>
      </c>
      <c r="AU295" s="254" t="s">
        <v>82</v>
      </c>
      <c r="AV295" s="12" t="s">
        <v>82</v>
      </c>
      <c r="AW295" s="12" t="s">
        <v>35</v>
      </c>
      <c r="AX295" s="12" t="s">
        <v>72</v>
      </c>
      <c r="AY295" s="254" t="s">
        <v>164</v>
      </c>
    </row>
    <row r="296" s="13" customFormat="1">
      <c r="B296" s="255"/>
      <c r="C296" s="256"/>
      <c r="D296" s="235" t="s">
        <v>173</v>
      </c>
      <c r="E296" s="257" t="s">
        <v>21</v>
      </c>
      <c r="F296" s="258" t="s">
        <v>177</v>
      </c>
      <c r="G296" s="256"/>
      <c r="H296" s="259">
        <v>31.800000000000001</v>
      </c>
      <c r="I296" s="260"/>
      <c r="J296" s="256"/>
      <c r="K296" s="256"/>
      <c r="L296" s="261"/>
      <c r="M296" s="262"/>
      <c r="N296" s="263"/>
      <c r="O296" s="263"/>
      <c r="P296" s="263"/>
      <c r="Q296" s="263"/>
      <c r="R296" s="263"/>
      <c r="S296" s="263"/>
      <c r="T296" s="264"/>
      <c r="AT296" s="265" t="s">
        <v>173</v>
      </c>
      <c r="AU296" s="265" t="s">
        <v>82</v>
      </c>
      <c r="AV296" s="13" t="s">
        <v>171</v>
      </c>
      <c r="AW296" s="13" t="s">
        <v>35</v>
      </c>
      <c r="AX296" s="13" t="s">
        <v>80</v>
      </c>
      <c r="AY296" s="265" t="s">
        <v>164</v>
      </c>
    </row>
    <row r="297" s="1" customFormat="1" ht="16.5" customHeight="1">
      <c r="B297" s="46"/>
      <c r="C297" s="221" t="s">
        <v>385</v>
      </c>
      <c r="D297" s="221" t="s">
        <v>166</v>
      </c>
      <c r="E297" s="222" t="s">
        <v>647</v>
      </c>
      <c r="F297" s="223" t="s">
        <v>648</v>
      </c>
      <c r="G297" s="224" t="s">
        <v>169</v>
      </c>
      <c r="H297" s="225">
        <v>31.800000000000001</v>
      </c>
      <c r="I297" s="226"/>
      <c r="J297" s="227">
        <f>ROUND(I297*H297,2)</f>
        <v>0</v>
      </c>
      <c r="K297" s="223" t="s">
        <v>170</v>
      </c>
      <c r="L297" s="72"/>
      <c r="M297" s="228" t="s">
        <v>21</v>
      </c>
      <c r="N297" s="229" t="s">
        <v>43</v>
      </c>
      <c r="O297" s="47"/>
      <c r="P297" s="230">
        <f>O297*H297</f>
        <v>0</v>
      </c>
      <c r="Q297" s="230">
        <v>0</v>
      </c>
      <c r="R297" s="230">
        <f>Q297*H297</f>
        <v>0</v>
      </c>
      <c r="S297" s="230">
        <v>0</v>
      </c>
      <c r="T297" s="231">
        <f>S297*H297</f>
        <v>0</v>
      </c>
      <c r="AR297" s="24" t="s">
        <v>193</v>
      </c>
      <c r="AT297" s="24" t="s">
        <v>166</v>
      </c>
      <c r="AU297" s="24" t="s">
        <v>82</v>
      </c>
      <c r="AY297" s="24" t="s">
        <v>164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24" t="s">
        <v>80</v>
      </c>
      <c r="BK297" s="232">
        <f>ROUND(I297*H297,2)</f>
        <v>0</v>
      </c>
      <c r="BL297" s="24" t="s">
        <v>193</v>
      </c>
      <c r="BM297" s="24" t="s">
        <v>1487</v>
      </c>
    </row>
    <row r="298" s="11" customFormat="1">
      <c r="B298" s="233"/>
      <c r="C298" s="234"/>
      <c r="D298" s="235" t="s">
        <v>173</v>
      </c>
      <c r="E298" s="236" t="s">
        <v>21</v>
      </c>
      <c r="F298" s="237" t="s">
        <v>1428</v>
      </c>
      <c r="G298" s="234"/>
      <c r="H298" s="236" t="s">
        <v>21</v>
      </c>
      <c r="I298" s="238"/>
      <c r="J298" s="234"/>
      <c r="K298" s="234"/>
      <c r="L298" s="239"/>
      <c r="M298" s="240"/>
      <c r="N298" s="241"/>
      <c r="O298" s="241"/>
      <c r="P298" s="241"/>
      <c r="Q298" s="241"/>
      <c r="R298" s="241"/>
      <c r="S298" s="241"/>
      <c r="T298" s="242"/>
      <c r="AT298" s="243" t="s">
        <v>173</v>
      </c>
      <c r="AU298" s="243" t="s">
        <v>82</v>
      </c>
      <c r="AV298" s="11" t="s">
        <v>80</v>
      </c>
      <c r="AW298" s="11" t="s">
        <v>35</v>
      </c>
      <c r="AX298" s="11" t="s">
        <v>72</v>
      </c>
      <c r="AY298" s="243" t="s">
        <v>164</v>
      </c>
    </row>
    <row r="299" s="12" customFormat="1">
      <c r="B299" s="244"/>
      <c r="C299" s="245"/>
      <c r="D299" s="235" t="s">
        <v>173</v>
      </c>
      <c r="E299" s="246" t="s">
        <v>21</v>
      </c>
      <c r="F299" s="247" t="s">
        <v>1429</v>
      </c>
      <c r="G299" s="245"/>
      <c r="H299" s="248">
        <v>31.800000000000001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AT299" s="254" t="s">
        <v>173</v>
      </c>
      <c r="AU299" s="254" t="s">
        <v>82</v>
      </c>
      <c r="AV299" s="12" t="s">
        <v>82</v>
      </c>
      <c r="AW299" s="12" t="s">
        <v>35</v>
      </c>
      <c r="AX299" s="12" t="s">
        <v>72</v>
      </c>
      <c r="AY299" s="254" t="s">
        <v>164</v>
      </c>
    </row>
    <row r="300" s="13" customFormat="1">
      <c r="B300" s="255"/>
      <c r="C300" s="256"/>
      <c r="D300" s="235" t="s">
        <v>173</v>
      </c>
      <c r="E300" s="257" t="s">
        <v>21</v>
      </c>
      <c r="F300" s="258" t="s">
        <v>177</v>
      </c>
      <c r="G300" s="256"/>
      <c r="H300" s="259">
        <v>31.800000000000001</v>
      </c>
      <c r="I300" s="260"/>
      <c r="J300" s="256"/>
      <c r="K300" s="256"/>
      <c r="L300" s="261"/>
      <c r="M300" s="262"/>
      <c r="N300" s="263"/>
      <c r="O300" s="263"/>
      <c r="P300" s="263"/>
      <c r="Q300" s="263"/>
      <c r="R300" s="263"/>
      <c r="S300" s="263"/>
      <c r="T300" s="264"/>
      <c r="AT300" s="265" t="s">
        <v>173</v>
      </c>
      <c r="AU300" s="265" t="s">
        <v>82</v>
      </c>
      <c r="AV300" s="13" t="s">
        <v>171</v>
      </c>
      <c r="AW300" s="13" t="s">
        <v>35</v>
      </c>
      <c r="AX300" s="13" t="s">
        <v>80</v>
      </c>
      <c r="AY300" s="265" t="s">
        <v>164</v>
      </c>
    </row>
    <row r="301" s="1" customFormat="1" ht="25.5" customHeight="1">
      <c r="B301" s="46"/>
      <c r="C301" s="221" t="s">
        <v>391</v>
      </c>
      <c r="D301" s="221" t="s">
        <v>166</v>
      </c>
      <c r="E301" s="222" t="s">
        <v>651</v>
      </c>
      <c r="F301" s="223" t="s">
        <v>652</v>
      </c>
      <c r="G301" s="224" t="s">
        <v>169</v>
      </c>
      <c r="H301" s="225">
        <v>31.800000000000001</v>
      </c>
      <c r="I301" s="226"/>
      <c r="J301" s="227">
        <f>ROUND(I301*H301,2)</f>
        <v>0</v>
      </c>
      <c r="K301" s="223" t="s">
        <v>170</v>
      </c>
      <c r="L301" s="72"/>
      <c r="M301" s="228" t="s">
        <v>21</v>
      </c>
      <c r="N301" s="229" t="s">
        <v>43</v>
      </c>
      <c r="O301" s="47"/>
      <c r="P301" s="230">
        <f>O301*H301</f>
        <v>0</v>
      </c>
      <c r="Q301" s="230">
        <v>0</v>
      </c>
      <c r="R301" s="230">
        <f>Q301*H301</f>
        <v>0</v>
      </c>
      <c r="S301" s="230">
        <v>0</v>
      </c>
      <c r="T301" s="231">
        <f>S301*H301</f>
        <v>0</v>
      </c>
      <c r="AR301" s="24" t="s">
        <v>193</v>
      </c>
      <c r="AT301" s="24" t="s">
        <v>166</v>
      </c>
      <c r="AU301" s="24" t="s">
        <v>82</v>
      </c>
      <c r="AY301" s="24" t="s">
        <v>164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24" t="s">
        <v>80</v>
      </c>
      <c r="BK301" s="232">
        <f>ROUND(I301*H301,2)</f>
        <v>0</v>
      </c>
      <c r="BL301" s="24" t="s">
        <v>193</v>
      </c>
      <c r="BM301" s="24" t="s">
        <v>1488</v>
      </c>
    </row>
    <row r="302" s="11" customFormat="1">
      <c r="B302" s="233"/>
      <c r="C302" s="234"/>
      <c r="D302" s="235" t="s">
        <v>173</v>
      </c>
      <c r="E302" s="236" t="s">
        <v>21</v>
      </c>
      <c r="F302" s="237" t="s">
        <v>1428</v>
      </c>
      <c r="G302" s="234"/>
      <c r="H302" s="236" t="s">
        <v>21</v>
      </c>
      <c r="I302" s="238"/>
      <c r="J302" s="234"/>
      <c r="K302" s="234"/>
      <c r="L302" s="239"/>
      <c r="M302" s="240"/>
      <c r="N302" s="241"/>
      <c r="O302" s="241"/>
      <c r="P302" s="241"/>
      <c r="Q302" s="241"/>
      <c r="R302" s="241"/>
      <c r="S302" s="241"/>
      <c r="T302" s="242"/>
      <c r="AT302" s="243" t="s">
        <v>173</v>
      </c>
      <c r="AU302" s="243" t="s">
        <v>82</v>
      </c>
      <c r="AV302" s="11" t="s">
        <v>80</v>
      </c>
      <c r="AW302" s="11" t="s">
        <v>35</v>
      </c>
      <c r="AX302" s="11" t="s">
        <v>72</v>
      </c>
      <c r="AY302" s="243" t="s">
        <v>164</v>
      </c>
    </row>
    <row r="303" s="11" customFormat="1">
      <c r="B303" s="233"/>
      <c r="C303" s="234"/>
      <c r="D303" s="235" t="s">
        <v>173</v>
      </c>
      <c r="E303" s="236" t="s">
        <v>21</v>
      </c>
      <c r="F303" s="237" t="s">
        <v>654</v>
      </c>
      <c r="G303" s="234"/>
      <c r="H303" s="236" t="s">
        <v>21</v>
      </c>
      <c r="I303" s="238"/>
      <c r="J303" s="234"/>
      <c r="K303" s="234"/>
      <c r="L303" s="239"/>
      <c r="M303" s="240"/>
      <c r="N303" s="241"/>
      <c r="O303" s="241"/>
      <c r="P303" s="241"/>
      <c r="Q303" s="241"/>
      <c r="R303" s="241"/>
      <c r="S303" s="241"/>
      <c r="T303" s="242"/>
      <c r="AT303" s="243" t="s">
        <v>173</v>
      </c>
      <c r="AU303" s="243" t="s">
        <v>82</v>
      </c>
      <c r="AV303" s="11" t="s">
        <v>80</v>
      </c>
      <c r="AW303" s="11" t="s">
        <v>35</v>
      </c>
      <c r="AX303" s="11" t="s">
        <v>72</v>
      </c>
      <c r="AY303" s="243" t="s">
        <v>164</v>
      </c>
    </row>
    <row r="304" s="11" customFormat="1">
      <c r="B304" s="233"/>
      <c r="C304" s="234"/>
      <c r="D304" s="235" t="s">
        <v>173</v>
      </c>
      <c r="E304" s="236" t="s">
        <v>21</v>
      </c>
      <c r="F304" s="237" t="s">
        <v>655</v>
      </c>
      <c r="G304" s="234"/>
      <c r="H304" s="236" t="s">
        <v>21</v>
      </c>
      <c r="I304" s="238"/>
      <c r="J304" s="234"/>
      <c r="K304" s="234"/>
      <c r="L304" s="239"/>
      <c r="M304" s="240"/>
      <c r="N304" s="241"/>
      <c r="O304" s="241"/>
      <c r="P304" s="241"/>
      <c r="Q304" s="241"/>
      <c r="R304" s="241"/>
      <c r="S304" s="241"/>
      <c r="T304" s="242"/>
      <c r="AT304" s="243" t="s">
        <v>173</v>
      </c>
      <c r="AU304" s="243" t="s">
        <v>82</v>
      </c>
      <c r="AV304" s="11" t="s">
        <v>80</v>
      </c>
      <c r="AW304" s="11" t="s">
        <v>35</v>
      </c>
      <c r="AX304" s="11" t="s">
        <v>72</v>
      </c>
      <c r="AY304" s="243" t="s">
        <v>164</v>
      </c>
    </row>
    <row r="305" s="12" customFormat="1">
      <c r="B305" s="244"/>
      <c r="C305" s="245"/>
      <c r="D305" s="235" t="s">
        <v>173</v>
      </c>
      <c r="E305" s="246" t="s">
        <v>21</v>
      </c>
      <c r="F305" s="247" t="s">
        <v>1429</v>
      </c>
      <c r="G305" s="245"/>
      <c r="H305" s="248">
        <v>31.800000000000001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AT305" s="254" t="s">
        <v>173</v>
      </c>
      <c r="AU305" s="254" t="s">
        <v>82</v>
      </c>
      <c r="AV305" s="12" t="s">
        <v>82</v>
      </c>
      <c r="AW305" s="12" t="s">
        <v>35</v>
      </c>
      <c r="AX305" s="12" t="s">
        <v>72</v>
      </c>
      <c r="AY305" s="254" t="s">
        <v>164</v>
      </c>
    </row>
    <row r="306" s="13" customFormat="1">
      <c r="B306" s="255"/>
      <c r="C306" s="256"/>
      <c r="D306" s="235" t="s">
        <v>173</v>
      </c>
      <c r="E306" s="257" t="s">
        <v>21</v>
      </c>
      <c r="F306" s="258" t="s">
        <v>177</v>
      </c>
      <c r="G306" s="256"/>
      <c r="H306" s="259">
        <v>31.800000000000001</v>
      </c>
      <c r="I306" s="260"/>
      <c r="J306" s="256"/>
      <c r="K306" s="256"/>
      <c r="L306" s="261"/>
      <c r="M306" s="262"/>
      <c r="N306" s="263"/>
      <c r="O306" s="263"/>
      <c r="P306" s="263"/>
      <c r="Q306" s="263"/>
      <c r="R306" s="263"/>
      <c r="S306" s="263"/>
      <c r="T306" s="264"/>
      <c r="AT306" s="265" t="s">
        <v>173</v>
      </c>
      <c r="AU306" s="265" t="s">
        <v>82</v>
      </c>
      <c r="AV306" s="13" t="s">
        <v>171</v>
      </c>
      <c r="AW306" s="13" t="s">
        <v>35</v>
      </c>
      <c r="AX306" s="13" t="s">
        <v>80</v>
      </c>
      <c r="AY306" s="265" t="s">
        <v>164</v>
      </c>
    </row>
    <row r="307" s="1" customFormat="1" ht="16.5" customHeight="1">
      <c r="B307" s="46"/>
      <c r="C307" s="266" t="s">
        <v>397</v>
      </c>
      <c r="D307" s="266" t="s">
        <v>238</v>
      </c>
      <c r="E307" s="267" t="s">
        <v>658</v>
      </c>
      <c r="F307" s="268" t="s">
        <v>659</v>
      </c>
      <c r="G307" s="269" t="s">
        <v>340</v>
      </c>
      <c r="H307" s="270">
        <v>19.079999999999998</v>
      </c>
      <c r="I307" s="271"/>
      <c r="J307" s="272">
        <f>ROUND(I307*H307,2)</f>
        <v>0</v>
      </c>
      <c r="K307" s="268" t="s">
        <v>21</v>
      </c>
      <c r="L307" s="273"/>
      <c r="M307" s="274" t="s">
        <v>21</v>
      </c>
      <c r="N307" s="275" t="s">
        <v>43</v>
      </c>
      <c r="O307" s="47"/>
      <c r="P307" s="230">
        <f>O307*H307</f>
        <v>0</v>
      </c>
      <c r="Q307" s="230">
        <v>0.001</v>
      </c>
      <c r="R307" s="230">
        <f>Q307*H307</f>
        <v>0.01908</v>
      </c>
      <c r="S307" s="230">
        <v>0</v>
      </c>
      <c r="T307" s="231">
        <f>S307*H307</f>
        <v>0</v>
      </c>
      <c r="AR307" s="24" t="s">
        <v>370</v>
      </c>
      <c r="AT307" s="24" t="s">
        <v>238</v>
      </c>
      <c r="AU307" s="24" t="s">
        <v>82</v>
      </c>
      <c r="AY307" s="24" t="s">
        <v>164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24" t="s">
        <v>80</v>
      </c>
      <c r="BK307" s="232">
        <f>ROUND(I307*H307,2)</f>
        <v>0</v>
      </c>
      <c r="BL307" s="24" t="s">
        <v>193</v>
      </c>
      <c r="BM307" s="24" t="s">
        <v>1489</v>
      </c>
    </row>
    <row r="308" s="11" customFormat="1">
      <c r="B308" s="233"/>
      <c r="C308" s="234"/>
      <c r="D308" s="235" t="s">
        <v>173</v>
      </c>
      <c r="E308" s="236" t="s">
        <v>21</v>
      </c>
      <c r="F308" s="237" t="s">
        <v>1428</v>
      </c>
      <c r="G308" s="234"/>
      <c r="H308" s="236" t="s">
        <v>21</v>
      </c>
      <c r="I308" s="238"/>
      <c r="J308" s="234"/>
      <c r="K308" s="234"/>
      <c r="L308" s="239"/>
      <c r="M308" s="240"/>
      <c r="N308" s="241"/>
      <c r="O308" s="241"/>
      <c r="P308" s="241"/>
      <c r="Q308" s="241"/>
      <c r="R308" s="241"/>
      <c r="S308" s="241"/>
      <c r="T308" s="242"/>
      <c r="AT308" s="243" t="s">
        <v>173</v>
      </c>
      <c r="AU308" s="243" t="s">
        <v>82</v>
      </c>
      <c r="AV308" s="11" t="s">
        <v>80</v>
      </c>
      <c r="AW308" s="11" t="s">
        <v>35</v>
      </c>
      <c r="AX308" s="11" t="s">
        <v>72</v>
      </c>
      <c r="AY308" s="243" t="s">
        <v>164</v>
      </c>
    </row>
    <row r="309" s="11" customFormat="1">
      <c r="B309" s="233"/>
      <c r="C309" s="234"/>
      <c r="D309" s="235" t="s">
        <v>173</v>
      </c>
      <c r="E309" s="236" t="s">
        <v>21</v>
      </c>
      <c r="F309" s="237" t="s">
        <v>654</v>
      </c>
      <c r="G309" s="234"/>
      <c r="H309" s="236" t="s">
        <v>21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AT309" s="243" t="s">
        <v>173</v>
      </c>
      <c r="AU309" s="243" t="s">
        <v>82</v>
      </c>
      <c r="AV309" s="11" t="s">
        <v>80</v>
      </c>
      <c r="AW309" s="11" t="s">
        <v>35</v>
      </c>
      <c r="AX309" s="11" t="s">
        <v>72</v>
      </c>
      <c r="AY309" s="243" t="s">
        <v>164</v>
      </c>
    </row>
    <row r="310" s="11" customFormat="1">
      <c r="B310" s="233"/>
      <c r="C310" s="234"/>
      <c r="D310" s="235" t="s">
        <v>173</v>
      </c>
      <c r="E310" s="236" t="s">
        <v>21</v>
      </c>
      <c r="F310" s="237" t="s">
        <v>655</v>
      </c>
      <c r="G310" s="234"/>
      <c r="H310" s="236" t="s">
        <v>21</v>
      </c>
      <c r="I310" s="238"/>
      <c r="J310" s="234"/>
      <c r="K310" s="234"/>
      <c r="L310" s="239"/>
      <c r="M310" s="240"/>
      <c r="N310" s="241"/>
      <c r="O310" s="241"/>
      <c r="P310" s="241"/>
      <c r="Q310" s="241"/>
      <c r="R310" s="241"/>
      <c r="S310" s="241"/>
      <c r="T310" s="242"/>
      <c r="AT310" s="243" t="s">
        <v>173</v>
      </c>
      <c r="AU310" s="243" t="s">
        <v>82</v>
      </c>
      <c r="AV310" s="11" t="s">
        <v>80</v>
      </c>
      <c r="AW310" s="11" t="s">
        <v>35</v>
      </c>
      <c r="AX310" s="11" t="s">
        <v>72</v>
      </c>
      <c r="AY310" s="243" t="s">
        <v>164</v>
      </c>
    </row>
    <row r="311" s="12" customFormat="1">
      <c r="B311" s="244"/>
      <c r="C311" s="245"/>
      <c r="D311" s="235" t="s">
        <v>173</v>
      </c>
      <c r="E311" s="246" t="s">
        <v>21</v>
      </c>
      <c r="F311" s="247" t="s">
        <v>1490</v>
      </c>
      <c r="G311" s="245"/>
      <c r="H311" s="248">
        <v>19.079999999999998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AT311" s="254" t="s">
        <v>173</v>
      </c>
      <c r="AU311" s="254" t="s">
        <v>82</v>
      </c>
      <c r="AV311" s="12" t="s">
        <v>82</v>
      </c>
      <c r="AW311" s="12" t="s">
        <v>35</v>
      </c>
      <c r="AX311" s="12" t="s">
        <v>72</v>
      </c>
      <c r="AY311" s="254" t="s">
        <v>164</v>
      </c>
    </row>
    <row r="312" s="13" customFormat="1">
      <c r="B312" s="255"/>
      <c r="C312" s="256"/>
      <c r="D312" s="235" t="s">
        <v>173</v>
      </c>
      <c r="E312" s="257" t="s">
        <v>21</v>
      </c>
      <c r="F312" s="258" t="s">
        <v>177</v>
      </c>
      <c r="G312" s="256"/>
      <c r="H312" s="259">
        <v>19.079999999999998</v>
      </c>
      <c r="I312" s="260"/>
      <c r="J312" s="256"/>
      <c r="K312" s="256"/>
      <c r="L312" s="261"/>
      <c r="M312" s="262"/>
      <c r="N312" s="263"/>
      <c r="O312" s="263"/>
      <c r="P312" s="263"/>
      <c r="Q312" s="263"/>
      <c r="R312" s="263"/>
      <c r="S312" s="263"/>
      <c r="T312" s="264"/>
      <c r="AT312" s="265" t="s">
        <v>173</v>
      </c>
      <c r="AU312" s="265" t="s">
        <v>82</v>
      </c>
      <c r="AV312" s="13" t="s">
        <v>171</v>
      </c>
      <c r="AW312" s="13" t="s">
        <v>35</v>
      </c>
      <c r="AX312" s="13" t="s">
        <v>80</v>
      </c>
      <c r="AY312" s="265" t="s">
        <v>164</v>
      </c>
    </row>
    <row r="313" s="1" customFormat="1" ht="25.5" customHeight="1">
      <c r="B313" s="46"/>
      <c r="C313" s="221" t="s">
        <v>403</v>
      </c>
      <c r="D313" s="221" t="s">
        <v>166</v>
      </c>
      <c r="E313" s="222" t="s">
        <v>651</v>
      </c>
      <c r="F313" s="223" t="s">
        <v>652</v>
      </c>
      <c r="G313" s="224" t="s">
        <v>169</v>
      </c>
      <c r="H313" s="225">
        <v>0.20999999999999999</v>
      </c>
      <c r="I313" s="226"/>
      <c r="J313" s="227">
        <f>ROUND(I313*H313,2)</f>
        <v>0</v>
      </c>
      <c r="K313" s="223" t="s">
        <v>170</v>
      </c>
      <c r="L313" s="72"/>
      <c r="M313" s="228" t="s">
        <v>21</v>
      </c>
      <c r="N313" s="229" t="s">
        <v>43</v>
      </c>
      <c r="O313" s="47"/>
      <c r="P313" s="230">
        <f>O313*H313</f>
        <v>0</v>
      </c>
      <c r="Q313" s="230">
        <v>0</v>
      </c>
      <c r="R313" s="230">
        <f>Q313*H313</f>
        <v>0</v>
      </c>
      <c r="S313" s="230">
        <v>0</v>
      </c>
      <c r="T313" s="231">
        <f>S313*H313</f>
        <v>0</v>
      </c>
      <c r="AR313" s="24" t="s">
        <v>193</v>
      </c>
      <c r="AT313" s="24" t="s">
        <v>166</v>
      </c>
      <c r="AU313" s="24" t="s">
        <v>82</v>
      </c>
      <c r="AY313" s="24" t="s">
        <v>164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24" t="s">
        <v>80</v>
      </c>
      <c r="BK313" s="232">
        <f>ROUND(I313*H313,2)</f>
        <v>0</v>
      </c>
      <c r="BL313" s="24" t="s">
        <v>193</v>
      </c>
      <c r="BM313" s="24" t="s">
        <v>1491</v>
      </c>
    </row>
    <row r="314" s="11" customFormat="1">
      <c r="B314" s="233"/>
      <c r="C314" s="234"/>
      <c r="D314" s="235" t="s">
        <v>173</v>
      </c>
      <c r="E314" s="236" t="s">
        <v>21</v>
      </c>
      <c r="F314" s="237" t="s">
        <v>1428</v>
      </c>
      <c r="G314" s="234"/>
      <c r="H314" s="236" t="s">
        <v>21</v>
      </c>
      <c r="I314" s="238"/>
      <c r="J314" s="234"/>
      <c r="K314" s="234"/>
      <c r="L314" s="239"/>
      <c r="M314" s="240"/>
      <c r="N314" s="241"/>
      <c r="O314" s="241"/>
      <c r="P314" s="241"/>
      <c r="Q314" s="241"/>
      <c r="R314" s="241"/>
      <c r="S314" s="241"/>
      <c r="T314" s="242"/>
      <c r="AT314" s="243" t="s">
        <v>173</v>
      </c>
      <c r="AU314" s="243" t="s">
        <v>82</v>
      </c>
      <c r="AV314" s="11" t="s">
        <v>80</v>
      </c>
      <c r="AW314" s="11" t="s">
        <v>35</v>
      </c>
      <c r="AX314" s="11" t="s">
        <v>72</v>
      </c>
      <c r="AY314" s="243" t="s">
        <v>164</v>
      </c>
    </row>
    <row r="315" s="11" customFormat="1">
      <c r="B315" s="233"/>
      <c r="C315" s="234"/>
      <c r="D315" s="235" t="s">
        <v>173</v>
      </c>
      <c r="E315" s="236" t="s">
        <v>21</v>
      </c>
      <c r="F315" s="237" t="s">
        <v>1446</v>
      </c>
      <c r="G315" s="234"/>
      <c r="H315" s="236" t="s">
        <v>21</v>
      </c>
      <c r="I315" s="238"/>
      <c r="J315" s="234"/>
      <c r="K315" s="234"/>
      <c r="L315" s="239"/>
      <c r="M315" s="240"/>
      <c r="N315" s="241"/>
      <c r="O315" s="241"/>
      <c r="P315" s="241"/>
      <c r="Q315" s="241"/>
      <c r="R315" s="241"/>
      <c r="S315" s="241"/>
      <c r="T315" s="242"/>
      <c r="AT315" s="243" t="s">
        <v>173</v>
      </c>
      <c r="AU315" s="243" t="s">
        <v>82</v>
      </c>
      <c r="AV315" s="11" t="s">
        <v>80</v>
      </c>
      <c r="AW315" s="11" t="s">
        <v>35</v>
      </c>
      <c r="AX315" s="11" t="s">
        <v>72</v>
      </c>
      <c r="AY315" s="243" t="s">
        <v>164</v>
      </c>
    </row>
    <row r="316" s="11" customFormat="1">
      <c r="B316" s="233"/>
      <c r="C316" s="234"/>
      <c r="D316" s="235" t="s">
        <v>173</v>
      </c>
      <c r="E316" s="236" t="s">
        <v>21</v>
      </c>
      <c r="F316" s="237" t="s">
        <v>655</v>
      </c>
      <c r="G316" s="234"/>
      <c r="H316" s="236" t="s">
        <v>21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AT316" s="243" t="s">
        <v>173</v>
      </c>
      <c r="AU316" s="243" t="s">
        <v>82</v>
      </c>
      <c r="AV316" s="11" t="s">
        <v>80</v>
      </c>
      <c r="AW316" s="11" t="s">
        <v>35</v>
      </c>
      <c r="AX316" s="11" t="s">
        <v>72</v>
      </c>
      <c r="AY316" s="243" t="s">
        <v>164</v>
      </c>
    </row>
    <row r="317" s="12" customFormat="1">
      <c r="B317" s="244"/>
      <c r="C317" s="245"/>
      <c r="D317" s="235" t="s">
        <v>173</v>
      </c>
      <c r="E317" s="246" t="s">
        <v>21</v>
      </c>
      <c r="F317" s="247" t="s">
        <v>1492</v>
      </c>
      <c r="G317" s="245"/>
      <c r="H317" s="248">
        <v>0.20999999999999999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AT317" s="254" t="s">
        <v>173</v>
      </c>
      <c r="AU317" s="254" t="s">
        <v>82</v>
      </c>
      <c r="AV317" s="12" t="s">
        <v>82</v>
      </c>
      <c r="AW317" s="12" t="s">
        <v>35</v>
      </c>
      <c r="AX317" s="12" t="s">
        <v>72</v>
      </c>
      <c r="AY317" s="254" t="s">
        <v>164</v>
      </c>
    </row>
    <row r="318" s="11" customFormat="1">
      <c r="B318" s="233"/>
      <c r="C318" s="234"/>
      <c r="D318" s="235" t="s">
        <v>173</v>
      </c>
      <c r="E318" s="236" t="s">
        <v>21</v>
      </c>
      <c r="F318" s="237" t="s">
        <v>865</v>
      </c>
      <c r="G318" s="234"/>
      <c r="H318" s="236" t="s">
        <v>21</v>
      </c>
      <c r="I318" s="238"/>
      <c r="J318" s="234"/>
      <c r="K318" s="234"/>
      <c r="L318" s="239"/>
      <c r="M318" s="240"/>
      <c r="N318" s="241"/>
      <c r="O318" s="241"/>
      <c r="P318" s="241"/>
      <c r="Q318" s="241"/>
      <c r="R318" s="241"/>
      <c r="S318" s="241"/>
      <c r="T318" s="242"/>
      <c r="AT318" s="243" t="s">
        <v>173</v>
      </c>
      <c r="AU318" s="243" t="s">
        <v>82</v>
      </c>
      <c r="AV318" s="11" t="s">
        <v>80</v>
      </c>
      <c r="AW318" s="11" t="s">
        <v>35</v>
      </c>
      <c r="AX318" s="11" t="s">
        <v>72</v>
      </c>
      <c r="AY318" s="243" t="s">
        <v>164</v>
      </c>
    </row>
    <row r="319" s="13" customFormat="1">
      <c r="B319" s="255"/>
      <c r="C319" s="256"/>
      <c r="D319" s="235" t="s">
        <v>173</v>
      </c>
      <c r="E319" s="257" t="s">
        <v>21</v>
      </c>
      <c r="F319" s="258" t="s">
        <v>177</v>
      </c>
      <c r="G319" s="256"/>
      <c r="H319" s="259">
        <v>0.20999999999999999</v>
      </c>
      <c r="I319" s="260"/>
      <c r="J319" s="256"/>
      <c r="K319" s="256"/>
      <c r="L319" s="261"/>
      <c r="M319" s="262"/>
      <c r="N319" s="263"/>
      <c r="O319" s="263"/>
      <c r="P319" s="263"/>
      <c r="Q319" s="263"/>
      <c r="R319" s="263"/>
      <c r="S319" s="263"/>
      <c r="T319" s="264"/>
      <c r="AT319" s="265" t="s">
        <v>173</v>
      </c>
      <c r="AU319" s="265" t="s">
        <v>82</v>
      </c>
      <c r="AV319" s="13" t="s">
        <v>171</v>
      </c>
      <c r="AW319" s="13" t="s">
        <v>35</v>
      </c>
      <c r="AX319" s="13" t="s">
        <v>80</v>
      </c>
      <c r="AY319" s="265" t="s">
        <v>164</v>
      </c>
    </row>
    <row r="320" s="1" customFormat="1" ht="16.5" customHeight="1">
      <c r="B320" s="46"/>
      <c r="C320" s="266" t="s">
        <v>416</v>
      </c>
      <c r="D320" s="266" t="s">
        <v>238</v>
      </c>
      <c r="E320" s="267" t="s">
        <v>658</v>
      </c>
      <c r="F320" s="268" t="s">
        <v>659</v>
      </c>
      <c r="G320" s="269" t="s">
        <v>340</v>
      </c>
      <c r="H320" s="270">
        <v>0.126</v>
      </c>
      <c r="I320" s="271"/>
      <c r="J320" s="272">
        <f>ROUND(I320*H320,2)</f>
        <v>0</v>
      </c>
      <c r="K320" s="268" t="s">
        <v>21</v>
      </c>
      <c r="L320" s="273"/>
      <c r="M320" s="274" t="s">
        <v>21</v>
      </c>
      <c r="N320" s="275" t="s">
        <v>43</v>
      </c>
      <c r="O320" s="47"/>
      <c r="P320" s="230">
        <f>O320*H320</f>
        <v>0</v>
      </c>
      <c r="Q320" s="230">
        <v>0.001</v>
      </c>
      <c r="R320" s="230">
        <f>Q320*H320</f>
        <v>0.000126</v>
      </c>
      <c r="S320" s="230">
        <v>0</v>
      </c>
      <c r="T320" s="231">
        <f>S320*H320</f>
        <v>0</v>
      </c>
      <c r="AR320" s="24" t="s">
        <v>370</v>
      </c>
      <c r="AT320" s="24" t="s">
        <v>238</v>
      </c>
      <c r="AU320" s="24" t="s">
        <v>82</v>
      </c>
      <c r="AY320" s="24" t="s">
        <v>164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24" t="s">
        <v>80</v>
      </c>
      <c r="BK320" s="232">
        <f>ROUND(I320*H320,2)</f>
        <v>0</v>
      </c>
      <c r="BL320" s="24" t="s">
        <v>193</v>
      </c>
      <c r="BM320" s="24" t="s">
        <v>1493</v>
      </c>
    </row>
    <row r="321" s="11" customFormat="1">
      <c r="B321" s="233"/>
      <c r="C321" s="234"/>
      <c r="D321" s="235" t="s">
        <v>173</v>
      </c>
      <c r="E321" s="236" t="s">
        <v>21</v>
      </c>
      <c r="F321" s="237" t="s">
        <v>1428</v>
      </c>
      <c r="G321" s="234"/>
      <c r="H321" s="236" t="s">
        <v>21</v>
      </c>
      <c r="I321" s="238"/>
      <c r="J321" s="234"/>
      <c r="K321" s="234"/>
      <c r="L321" s="239"/>
      <c r="M321" s="240"/>
      <c r="N321" s="241"/>
      <c r="O321" s="241"/>
      <c r="P321" s="241"/>
      <c r="Q321" s="241"/>
      <c r="R321" s="241"/>
      <c r="S321" s="241"/>
      <c r="T321" s="242"/>
      <c r="AT321" s="243" t="s">
        <v>173</v>
      </c>
      <c r="AU321" s="243" t="s">
        <v>82</v>
      </c>
      <c r="AV321" s="11" t="s">
        <v>80</v>
      </c>
      <c r="AW321" s="11" t="s">
        <v>35</v>
      </c>
      <c r="AX321" s="11" t="s">
        <v>72</v>
      </c>
      <c r="AY321" s="243" t="s">
        <v>164</v>
      </c>
    </row>
    <row r="322" s="11" customFormat="1">
      <c r="B322" s="233"/>
      <c r="C322" s="234"/>
      <c r="D322" s="235" t="s">
        <v>173</v>
      </c>
      <c r="E322" s="236" t="s">
        <v>21</v>
      </c>
      <c r="F322" s="237" t="s">
        <v>1446</v>
      </c>
      <c r="G322" s="234"/>
      <c r="H322" s="236" t="s">
        <v>21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2"/>
      <c r="AT322" s="243" t="s">
        <v>173</v>
      </c>
      <c r="AU322" s="243" t="s">
        <v>82</v>
      </c>
      <c r="AV322" s="11" t="s">
        <v>80</v>
      </c>
      <c r="AW322" s="11" t="s">
        <v>35</v>
      </c>
      <c r="AX322" s="11" t="s">
        <v>72</v>
      </c>
      <c r="AY322" s="243" t="s">
        <v>164</v>
      </c>
    </row>
    <row r="323" s="11" customFormat="1">
      <c r="B323" s="233"/>
      <c r="C323" s="234"/>
      <c r="D323" s="235" t="s">
        <v>173</v>
      </c>
      <c r="E323" s="236" t="s">
        <v>21</v>
      </c>
      <c r="F323" s="237" t="s">
        <v>655</v>
      </c>
      <c r="G323" s="234"/>
      <c r="H323" s="236" t="s">
        <v>21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AT323" s="243" t="s">
        <v>173</v>
      </c>
      <c r="AU323" s="243" t="s">
        <v>82</v>
      </c>
      <c r="AV323" s="11" t="s">
        <v>80</v>
      </c>
      <c r="AW323" s="11" t="s">
        <v>35</v>
      </c>
      <c r="AX323" s="11" t="s">
        <v>72</v>
      </c>
      <c r="AY323" s="243" t="s">
        <v>164</v>
      </c>
    </row>
    <row r="324" s="12" customFormat="1">
      <c r="B324" s="244"/>
      <c r="C324" s="245"/>
      <c r="D324" s="235" t="s">
        <v>173</v>
      </c>
      <c r="E324" s="246" t="s">
        <v>21</v>
      </c>
      <c r="F324" s="247" t="s">
        <v>1494</v>
      </c>
      <c r="G324" s="245"/>
      <c r="H324" s="248">
        <v>0.126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AT324" s="254" t="s">
        <v>173</v>
      </c>
      <c r="AU324" s="254" t="s">
        <v>82</v>
      </c>
      <c r="AV324" s="12" t="s">
        <v>82</v>
      </c>
      <c r="AW324" s="12" t="s">
        <v>35</v>
      </c>
      <c r="AX324" s="12" t="s">
        <v>72</v>
      </c>
      <c r="AY324" s="254" t="s">
        <v>164</v>
      </c>
    </row>
    <row r="325" s="11" customFormat="1">
      <c r="B325" s="233"/>
      <c r="C325" s="234"/>
      <c r="D325" s="235" t="s">
        <v>173</v>
      </c>
      <c r="E325" s="236" t="s">
        <v>21</v>
      </c>
      <c r="F325" s="237" t="s">
        <v>865</v>
      </c>
      <c r="G325" s="234"/>
      <c r="H325" s="236" t="s">
        <v>21</v>
      </c>
      <c r="I325" s="238"/>
      <c r="J325" s="234"/>
      <c r="K325" s="234"/>
      <c r="L325" s="239"/>
      <c r="M325" s="240"/>
      <c r="N325" s="241"/>
      <c r="O325" s="241"/>
      <c r="P325" s="241"/>
      <c r="Q325" s="241"/>
      <c r="R325" s="241"/>
      <c r="S325" s="241"/>
      <c r="T325" s="242"/>
      <c r="AT325" s="243" t="s">
        <v>173</v>
      </c>
      <c r="AU325" s="243" t="s">
        <v>82</v>
      </c>
      <c r="AV325" s="11" t="s">
        <v>80</v>
      </c>
      <c r="AW325" s="11" t="s">
        <v>35</v>
      </c>
      <c r="AX325" s="11" t="s">
        <v>72</v>
      </c>
      <c r="AY325" s="243" t="s">
        <v>164</v>
      </c>
    </row>
    <row r="326" s="13" customFormat="1">
      <c r="B326" s="255"/>
      <c r="C326" s="256"/>
      <c r="D326" s="235" t="s">
        <v>173</v>
      </c>
      <c r="E326" s="257" t="s">
        <v>21</v>
      </c>
      <c r="F326" s="258" t="s">
        <v>177</v>
      </c>
      <c r="G326" s="256"/>
      <c r="H326" s="259">
        <v>0.126</v>
      </c>
      <c r="I326" s="260"/>
      <c r="J326" s="256"/>
      <c r="K326" s="256"/>
      <c r="L326" s="261"/>
      <c r="M326" s="262"/>
      <c r="N326" s="263"/>
      <c r="O326" s="263"/>
      <c r="P326" s="263"/>
      <c r="Q326" s="263"/>
      <c r="R326" s="263"/>
      <c r="S326" s="263"/>
      <c r="T326" s="264"/>
      <c r="AT326" s="265" t="s">
        <v>173</v>
      </c>
      <c r="AU326" s="265" t="s">
        <v>82</v>
      </c>
      <c r="AV326" s="13" t="s">
        <v>171</v>
      </c>
      <c r="AW326" s="13" t="s">
        <v>35</v>
      </c>
      <c r="AX326" s="13" t="s">
        <v>80</v>
      </c>
      <c r="AY326" s="265" t="s">
        <v>164</v>
      </c>
    </row>
    <row r="327" s="1" customFormat="1" ht="25.5" customHeight="1">
      <c r="B327" s="46"/>
      <c r="C327" s="221" t="s">
        <v>423</v>
      </c>
      <c r="D327" s="221" t="s">
        <v>166</v>
      </c>
      <c r="E327" s="222" t="s">
        <v>666</v>
      </c>
      <c r="F327" s="223" t="s">
        <v>667</v>
      </c>
      <c r="G327" s="224" t="s">
        <v>169</v>
      </c>
      <c r="H327" s="225">
        <v>3.1800000000000002</v>
      </c>
      <c r="I327" s="226"/>
      <c r="J327" s="227">
        <f>ROUND(I327*H327,2)</f>
        <v>0</v>
      </c>
      <c r="K327" s="223" t="s">
        <v>170</v>
      </c>
      <c r="L327" s="72"/>
      <c r="M327" s="228" t="s">
        <v>21</v>
      </c>
      <c r="N327" s="229" t="s">
        <v>43</v>
      </c>
      <c r="O327" s="47"/>
      <c r="P327" s="230">
        <f>O327*H327</f>
        <v>0</v>
      </c>
      <c r="Q327" s="230">
        <v>0</v>
      </c>
      <c r="R327" s="230">
        <f>Q327*H327</f>
        <v>0</v>
      </c>
      <c r="S327" s="230">
        <v>0</v>
      </c>
      <c r="T327" s="231">
        <f>S327*H327</f>
        <v>0</v>
      </c>
      <c r="AR327" s="24" t="s">
        <v>193</v>
      </c>
      <c r="AT327" s="24" t="s">
        <v>166</v>
      </c>
      <c r="AU327" s="24" t="s">
        <v>82</v>
      </c>
      <c r="AY327" s="24" t="s">
        <v>164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24" t="s">
        <v>80</v>
      </c>
      <c r="BK327" s="232">
        <f>ROUND(I327*H327,2)</f>
        <v>0</v>
      </c>
      <c r="BL327" s="24" t="s">
        <v>193</v>
      </c>
      <c r="BM327" s="24" t="s">
        <v>1495</v>
      </c>
    </row>
    <row r="328" s="11" customFormat="1">
      <c r="B328" s="233"/>
      <c r="C328" s="234"/>
      <c r="D328" s="235" t="s">
        <v>173</v>
      </c>
      <c r="E328" s="236" t="s">
        <v>21</v>
      </c>
      <c r="F328" s="237" t="s">
        <v>1428</v>
      </c>
      <c r="G328" s="234"/>
      <c r="H328" s="236" t="s">
        <v>21</v>
      </c>
      <c r="I328" s="238"/>
      <c r="J328" s="234"/>
      <c r="K328" s="234"/>
      <c r="L328" s="239"/>
      <c r="M328" s="240"/>
      <c r="N328" s="241"/>
      <c r="O328" s="241"/>
      <c r="P328" s="241"/>
      <c r="Q328" s="241"/>
      <c r="R328" s="241"/>
      <c r="S328" s="241"/>
      <c r="T328" s="242"/>
      <c r="AT328" s="243" t="s">
        <v>173</v>
      </c>
      <c r="AU328" s="243" t="s">
        <v>82</v>
      </c>
      <c r="AV328" s="11" t="s">
        <v>80</v>
      </c>
      <c r="AW328" s="11" t="s">
        <v>35</v>
      </c>
      <c r="AX328" s="11" t="s">
        <v>72</v>
      </c>
      <c r="AY328" s="243" t="s">
        <v>164</v>
      </c>
    </row>
    <row r="329" s="11" customFormat="1">
      <c r="B329" s="233"/>
      <c r="C329" s="234"/>
      <c r="D329" s="235" t="s">
        <v>173</v>
      </c>
      <c r="E329" s="236" t="s">
        <v>21</v>
      </c>
      <c r="F329" s="237" t="s">
        <v>654</v>
      </c>
      <c r="G329" s="234"/>
      <c r="H329" s="236" t="s">
        <v>21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AT329" s="243" t="s">
        <v>173</v>
      </c>
      <c r="AU329" s="243" t="s">
        <v>82</v>
      </c>
      <c r="AV329" s="11" t="s">
        <v>80</v>
      </c>
      <c r="AW329" s="11" t="s">
        <v>35</v>
      </c>
      <c r="AX329" s="11" t="s">
        <v>72</v>
      </c>
      <c r="AY329" s="243" t="s">
        <v>164</v>
      </c>
    </row>
    <row r="330" s="11" customFormat="1">
      <c r="B330" s="233"/>
      <c r="C330" s="234"/>
      <c r="D330" s="235" t="s">
        <v>173</v>
      </c>
      <c r="E330" s="236" t="s">
        <v>21</v>
      </c>
      <c r="F330" s="237" t="s">
        <v>669</v>
      </c>
      <c r="G330" s="234"/>
      <c r="H330" s="236" t="s">
        <v>21</v>
      </c>
      <c r="I330" s="238"/>
      <c r="J330" s="234"/>
      <c r="K330" s="234"/>
      <c r="L330" s="239"/>
      <c r="M330" s="240"/>
      <c r="N330" s="241"/>
      <c r="O330" s="241"/>
      <c r="P330" s="241"/>
      <c r="Q330" s="241"/>
      <c r="R330" s="241"/>
      <c r="S330" s="241"/>
      <c r="T330" s="242"/>
      <c r="AT330" s="243" t="s">
        <v>173</v>
      </c>
      <c r="AU330" s="243" t="s">
        <v>82</v>
      </c>
      <c r="AV330" s="11" t="s">
        <v>80</v>
      </c>
      <c r="AW330" s="11" t="s">
        <v>35</v>
      </c>
      <c r="AX330" s="11" t="s">
        <v>72</v>
      </c>
      <c r="AY330" s="243" t="s">
        <v>164</v>
      </c>
    </row>
    <row r="331" s="12" customFormat="1">
      <c r="B331" s="244"/>
      <c r="C331" s="245"/>
      <c r="D331" s="235" t="s">
        <v>173</v>
      </c>
      <c r="E331" s="246" t="s">
        <v>21</v>
      </c>
      <c r="F331" s="247" t="s">
        <v>1496</v>
      </c>
      <c r="G331" s="245"/>
      <c r="H331" s="248">
        <v>3.1800000000000002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AT331" s="254" t="s">
        <v>173</v>
      </c>
      <c r="AU331" s="254" t="s">
        <v>82</v>
      </c>
      <c r="AV331" s="12" t="s">
        <v>82</v>
      </c>
      <c r="AW331" s="12" t="s">
        <v>35</v>
      </c>
      <c r="AX331" s="12" t="s">
        <v>72</v>
      </c>
      <c r="AY331" s="254" t="s">
        <v>164</v>
      </c>
    </row>
    <row r="332" s="13" customFormat="1">
      <c r="B332" s="255"/>
      <c r="C332" s="256"/>
      <c r="D332" s="235" t="s">
        <v>173</v>
      </c>
      <c r="E332" s="257" t="s">
        <v>21</v>
      </c>
      <c r="F332" s="258" t="s">
        <v>177</v>
      </c>
      <c r="G332" s="256"/>
      <c r="H332" s="259">
        <v>3.1800000000000002</v>
      </c>
      <c r="I332" s="260"/>
      <c r="J332" s="256"/>
      <c r="K332" s="256"/>
      <c r="L332" s="261"/>
      <c r="M332" s="262"/>
      <c r="N332" s="263"/>
      <c r="O332" s="263"/>
      <c r="P332" s="263"/>
      <c r="Q332" s="263"/>
      <c r="R332" s="263"/>
      <c r="S332" s="263"/>
      <c r="T332" s="264"/>
      <c r="AT332" s="265" t="s">
        <v>173</v>
      </c>
      <c r="AU332" s="265" t="s">
        <v>82</v>
      </c>
      <c r="AV332" s="13" t="s">
        <v>171</v>
      </c>
      <c r="AW332" s="13" t="s">
        <v>35</v>
      </c>
      <c r="AX332" s="13" t="s">
        <v>80</v>
      </c>
      <c r="AY332" s="265" t="s">
        <v>164</v>
      </c>
    </row>
    <row r="333" s="1" customFormat="1" ht="16.5" customHeight="1">
      <c r="B333" s="46"/>
      <c r="C333" s="266" t="s">
        <v>429</v>
      </c>
      <c r="D333" s="266" t="s">
        <v>238</v>
      </c>
      <c r="E333" s="267" t="s">
        <v>676</v>
      </c>
      <c r="F333" s="268" t="s">
        <v>677</v>
      </c>
      <c r="G333" s="269" t="s">
        <v>340</v>
      </c>
      <c r="H333" s="270">
        <v>19.079999999999998</v>
      </c>
      <c r="I333" s="271"/>
      <c r="J333" s="272">
        <f>ROUND(I333*H333,2)</f>
        <v>0</v>
      </c>
      <c r="K333" s="268" t="s">
        <v>21</v>
      </c>
      <c r="L333" s="273"/>
      <c r="M333" s="274" t="s">
        <v>21</v>
      </c>
      <c r="N333" s="275" t="s">
        <v>43</v>
      </c>
      <c r="O333" s="47"/>
      <c r="P333" s="230">
        <f>O333*H333</f>
        <v>0</v>
      </c>
      <c r="Q333" s="230">
        <v>0.001</v>
      </c>
      <c r="R333" s="230">
        <f>Q333*H333</f>
        <v>0.01908</v>
      </c>
      <c r="S333" s="230">
        <v>0</v>
      </c>
      <c r="T333" s="231">
        <f>S333*H333</f>
        <v>0</v>
      </c>
      <c r="AR333" s="24" t="s">
        <v>370</v>
      </c>
      <c r="AT333" s="24" t="s">
        <v>238</v>
      </c>
      <c r="AU333" s="24" t="s">
        <v>82</v>
      </c>
      <c r="AY333" s="24" t="s">
        <v>164</v>
      </c>
      <c r="BE333" s="232">
        <f>IF(N333="základní",J333,0)</f>
        <v>0</v>
      </c>
      <c r="BF333" s="232">
        <f>IF(N333="snížená",J333,0)</f>
        <v>0</v>
      </c>
      <c r="BG333" s="232">
        <f>IF(N333="zákl. přenesená",J333,0)</f>
        <v>0</v>
      </c>
      <c r="BH333" s="232">
        <f>IF(N333="sníž. přenesená",J333,0)</f>
        <v>0</v>
      </c>
      <c r="BI333" s="232">
        <f>IF(N333="nulová",J333,0)</f>
        <v>0</v>
      </c>
      <c r="BJ333" s="24" t="s">
        <v>80</v>
      </c>
      <c r="BK333" s="232">
        <f>ROUND(I333*H333,2)</f>
        <v>0</v>
      </c>
      <c r="BL333" s="24" t="s">
        <v>193</v>
      </c>
      <c r="BM333" s="24" t="s">
        <v>1497</v>
      </c>
    </row>
    <row r="334" s="11" customFormat="1">
      <c r="B334" s="233"/>
      <c r="C334" s="234"/>
      <c r="D334" s="235" t="s">
        <v>173</v>
      </c>
      <c r="E334" s="236" t="s">
        <v>21</v>
      </c>
      <c r="F334" s="237" t="s">
        <v>1428</v>
      </c>
      <c r="G334" s="234"/>
      <c r="H334" s="236" t="s">
        <v>21</v>
      </c>
      <c r="I334" s="238"/>
      <c r="J334" s="234"/>
      <c r="K334" s="234"/>
      <c r="L334" s="239"/>
      <c r="M334" s="240"/>
      <c r="N334" s="241"/>
      <c r="O334" s="241"/>
      <c r="P334" s="241"/>
      <c r="Q334" s="241"/>
      <c r="R334" s="241"/>
      <c r="S334" s="241"/>
      <c r="T334" s="242"/>
      <c r="AT334" s="243" t="s">
        <v>173</v>
      </c>
      <c r="AU334" s="243" t="s">
        <v>82</v>
      </c>
      <c r="AV334" s="11" t="s">
        <v>80</v>
      </c>
      <c r="AW334" s="11" t="s">
        <v>35</v>
      </c>
      <c r="AX334" s="11" t="s">
        <v>72</v>
      </c>
      <c r="AY334" s="243" t="s">
        <v>164</v>
      </c>
    </row>
    <row r="335" s="11" customFormat="1">
      <c r="B335" s="233"/>
      <c r="C335" s="234"/>
      <c r="D335" s="235" t="s">
        <v>173</v>
      </c>
      <c r="E335" s="236" t="s">
        <v>21</v>
      </c>
      <c r="F335" s="237" t="s">
        <v>654</v>
      </c>
      <c r="G335" s="234"/>
      <c r="H335" s="236" t="s">
        <v>21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AT335" s="243" t="s">
        <v>173</v>
      </c>
      <c r="AU335" s="243" t="s">
        <v>82</v>
      </c>
      <c r="AV335" s="11" t="s">
        <v>80</v>
      </c>
      <c r="AW335" s="11" t="s">
        <v>35</v>
      </c>
      <c r="AX335" s="11" t="s">
        <v>72</v>
      </c>
      <c r="AY335" s="243" t="s">
        <v>164</v>
      </c>
    </row>
    <row r="336" s="11" customFormat="1">
      <c r="B336" s="233"/>
      <c r="C336" s="234"/>
      <c r="D336" s="235" t="s">
        <v>173</v>
      </c>
      <c r="E336" s="236" t="s">
        <v>21</v>
      </c>
      <c r="F336" s="237" t="s">
        <v>669</v>
      </c>
      <c r="G336" s="234"/>
      <c r="H336" s="236" t="s">
        <v>21</v>
      </c>
      <c r="I336" s="238"/>
      <c r="J336" s="234"/>
      <c r="K336" s="234"/>
      <c r="L336" s="239"/>
      <c r="M336" s="240"/>
      <c r="N336" s="241"/>
      <c r="O336" s="241"/>
      <c r="P336" s="241"/>
      <c r="Q336" s="241"/>
      <c r="R336" s="241"/>
      <c r="S336" s="241"/>
      <c r="T336" s="242"/>
      <c r="AT336" s="243" t="s">
        <v>173</v>
      </c>
      <c r="AU336" s="243" t="s">
        <v>82</v>
      </c>
      <c r="AV336" s="11" t="s">
        <v>80</v>
      </c>
      <c r="AW336" s="11" t="s">
        <v>35</v>
      </c>
      <c r="AX336" s="11" t="s">
        <v>72</v>
      </c>
      <c r="AY336" s="243" t="s">
        <v>164</v>
      </c>
    </row>
    <row r="337" s="12" customFormat="1">
      <c r="B337" s="244"/>
      <c r="C337" s="245"/>
      <c r="D337" s="235" t="s">
        <v>173</v>
      </c>
      <c r="E337" s="246" t="s">
        <v>21</v>
      </c>
      <c r="F337" s="247" t="s">
        <v>1498</v>
      </c>
      <c r="G337" s="245"/>
      <c r="H337" s="248">
        <v>19.079999999999998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AT337" s="254" t="s">
        <v>173</v>
      </c>
      <c r="AU337" s="254" t="s">
        <v>82</v>
      </c>
      <c r="AV337" s="12" t="s">
        <v>82</v>
      </c>
      <c r="AW337" s="12" t="s">
        <v>35</v>
      </c>
      <c r="AX337" s="12" t="s">
        <v>72</v>
      </c>
      <c r="AY337" s="254" t="s">
        <v>164</v>
      </c>
    </row>
    <row r="338" s="13" customFormat="1">
      <c r="B338" s="255"/>
      <c r="C338" s="256"/>
      <c r="D338" s="235" t="s">
        <v>173</v>
      </c>
      <c r="E338" s="257" t="s">
        <v>21</v>
      </c>
      <c r="F338" s="258" t="s">
        <v>177</v>
      </c>
      <c r="G338" s="256"/>
      <c r="H338" s="259">
        <v>19.079999999999998</v>
      </c>
      <c r="I338" s="260"/>
      <c r="J338" s="256"/>
      <c r="K338" s="256"/>
      <c r="L338" s="261"/>
      <c r="M338" s="262"/>
      <c r="N338" s="263"/>
      <c r="O338" s="263"/>
      <c r="P338" s="263"/>
      <c r="Q338" s="263"/>
      <c r="R338" s="263"/>
      <c r="S338" s="263"/>
      <c r="T338" s="264"/>
      <c r="AT338" s="265" t="s">
        <v>173</v>
      </c>
      <c r="AU338" s="265" t="s">
        <v>82</v>
      </c>
      <c r="AV338" s="13" t="s">
        <v>171</v>
      </c>
      <c r="AW338" s="13" t="s">
        <v>35</v>
      </c>
      <c r="AX338" s="13" t="s">
        <v>80</v>
      </c>
      <c r="AY338" s="265" t="s">
        <v>164</v>
      </c>
    </row>
    <row r="339" s="1" customFormat="1" ht="25.5" customHeight="1">
      <c r="B339" s="46"/>
      <c r="C339" s="221" t="s">
        <v>438</v>
      </c>
      <c r="D339" s="221" t="s">
        <v>166</v>
      </c>
      <c r="E339" s="222" t="s">
        <v>666</v>
      </c>
      <c r="F339" s="223" t="s">
        <v>667</v>
      </c>
      <c r="G339" s="224" t="s">
        <v>169</v>
      </c>
      <c r="H339" s="225">
        <v>0.20999999999999999</v>
      </c>
      <c r="I339" s="226"/>
      <c r="J339" s="227">
        <f>ROUND(I339*H339,2)</f>
        <v>0</v>
      </c>
      <c r="K339" s="223" t="s">
        <v>170</v>
      </c>
      <c r="L339" s="72"/>
      <c r="M339" s="228" t="s">
        <v>21</v>
      </c>
      <c r="N339" s="229" t="s">
        <v>43</v>
      </c>
      <c r="O339" s="47"/>
      <c r="P339" s="230">
        <f>O339*H339</f>
        <v>0</v>
      </c>
      <c r="Q339" s="230">
        <v>0</v>
      </c>
      <c r="R339" s="230">
        <f>Q339*H339</f>
        <v>0</v>
      </c>
      <c r="S339" s="230">
        <v>0</v>
      </c>
      <c r="T339" s="231">
        <f>S339*H339</f>
        <v>0</v>
      </c>
      <c r="AR339" s="24" t="s">
        <v>193</v>
      </c>
      <c r="AT339" s="24" t="s">
        <v>166</v>
      </c>
      <c r="AU339" s="24" t="s">
        <v>82</v>
      </c>
      <c r="AY339" s="24" t="s">
        <v>164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24" t="s">
        <v>80</v>
      </c>
      <c r="BK339" s="232">
        <f>ROUND(I339*H339,2)</f>
        <v>0</v>
      </c>
      <c r="BL339" s="24" t="s">
        <v>193</v>
      </c>
      <c r="BM339" s="24" t="s">
        <v>1499</v>
      </c>
    </row>
    <row r="340" s="11" customFormat="1">
      <c r="B340" s="233"/>
      <c r="C340" s="234"/>
      <c r="D340" s="235" t="s">
        <v>173</v>
      </c>
      <c r="E340" s="236" t="s">
        <v>21</v>
      </c>
      <c r="F340" s="237" t="s">
        <v>1428</v>
      </c>
      <c r="G340" s="234"/>
      <c r="H340" s="236" t="s">
        <v>21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AT340" s="243" t="s">
        <v>173</v>
      </c>
      <c r="AU340" s="243" t="s">
        <v>82</v>
      </c>
      <c r="AV340" s="11" t="s">
        <v>80</v>
      </c>
      <c r="AW340" s="11" t="s">
        <v>35</v>
      </c>
      <c r="AX340" s="11" t="s">
        <v>72</v>
      </c>
      <c r="AY340" s="243" t="s">
        <v>164</v>
      </c>
    </row>
    <row r="341" s="11" customFormat="1">
      <c r="B341" s="233"/>
      <c r="C341" s="234"/>
      <c r="D341" s="235" t="s">
        <v>173</v>
      </c>
      <c r="E341" s="236" t="s">
        <v>21</v>
      </c>
      <c r="F341" s="237" t="s">
        <v>1446</v>
      </c>
      <c r="G341" s="234"/>
      <c r="H341" s="236" t="s">
        <v>21</v>
      </c>
      <c r="I341" s="238"/>
      <c r="J341" s="234"/>
      <c r="K341" s="234"/>
      <c r="L341" s="239"/>
      <c r="M341" s="240"/>
      <c r="N341" s="241"/>
      <c r="O341" s="241"/>
      <c r="P341" s="241"/>
      <c r="Q341" s="241"/>
      <c r="R341" s="241"/>
      <c r="S341" s="241"/>
      <c r="T341" s="242"/>
      <c r="AT341" s="243" t="s">
        <v>173</v>
      </c>
      <c r="AU341" s="243" t="s">
        <v>82</v>
      </c>
      <c r="AV341" s="11" t="s">
        <v>80</v>
      </c>
      <c r="AW341" s="11" t="s">
        <v>35</v>
      </c>
      <c r="AX341" s="11" t="s">
        <v>72</v>
      </c>
      <c r="AY341" s="243" t="s">
        <v>164</v>
      </c>
    </row>
    <row r="342" s="11" customFormat="1">
      <c r="B342" s="233"/>
      <c r="C342" s="234"/>
      <c r="D342" s="235" t="s">
        <v>173</v>
      </c>
      <c r="E342" s="236" t="s">
        <v>21</v>
      </c>
      <c r="F342" s="237" t="s">
        <v>669</v>
      </c>
      <c r="G342" s="234"/>
      <c r="H342" s="236" t="s">
        <v>21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2"/>
      <c r="AT342" s="243" t="s">
        <v>173</v>
      </c>
      <c r="AU342" s="243" t="s">
        <v>82</v>
      </c>
      <c r="AV342" s="11" t="s">
        <v>80</v>
      </c>
      <c r="AW342" s="11" t="s">
        <v>35</v>
      </c>
      <c r="AX342" s="11" t="s">
        <v>72</v>
      </c>
      <c r="AY342" s="243" t="s">
        <v>164</v>
      </c>
    </row>
    <row r="343" s="12" customFormat="1">
      <c r="B343" s="244"/>
      <c r="C343" s="245"/>
      <c r="D343" s="235" t="s">
        <v>173</v>
      </c>
      <c r="E343" s="246" t="s">
        <v>21</v>
      </c>
      <c r="F343" s="247" t="s">
        <v>1492</v>
      </c>
      <c r="G343" s="245"/>
      <c r="H343" s="248">
        <v>0.20999999999999999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AT343" s="254" t="s">
        <v>173</v>
      </c>
      <c r="AU343" s="254" t="s">
        <v>82</v>
      </c>
      <c r="AV343" s="12" t="s">
        <v>82</v>
      </c>
      <c r="AW343" s="12" t="s">
        <v>35</v>
      </c>
      <c r="AX343" s="12" t="s">
        <v>72</v>
      </c>
      <c r="AY343" s="254" t="s">
        <v>164</v>
      </c>
    </row>
    <row r="344" s="13" customFormat="1">
      <c r="B344" s="255"/>
      <c r="C344" s="256"/>
      <c r="D344" s="235" t="s">
        <v>173</v>
      </c>
      <c r="E344" s="257" t="s">
        <v>21</v>
      </c>
      <c r="F344" s="258" t="s">
        <v>177</v>
      </c>
      <c r="G344" s="256"/>
      <c r="H344" s="259">
        <v>0.20999999999999999</v>
      </c>
      <c r="I344" s="260"/>
      <c r="J344" s="256"/>
      <c r="K344" s="256"/>
      <c r="L344" s="261"/>
      <c r="M344" s="262"/>
      <c r="N344" s="263"/>
      <c r="O344" s="263"/>
      <c r="P344" s="263"/>
      <c r="Q344" s="263"/>
      <c r="R344" s="263"/>
      <c r="S344" s="263"/>
      <c r="T344" s="264"/>
      <c r="AT344" s="265" t="s">
        <v>173</v>
      </c>
      <c r="AU344" s="265" t="s">
        <v>82</v>
      </c>
      <c r="AV344" s="13" t="s">
        <v>171</v>
      </c>
      <c r="AW344" s="13" t="s">
        <v>35</v>
      </c>
      <c r="AX344" s="13" t="s">
        <v>80</v>
      </c>
      <c r="AY344" s="265" t="s">
        <v>164</v>
      </c>
    </row>
    <row r="345" s="1" customFormat="1" ht="16.5" customHeight="1">
      <c r="B345" s="46"/>
      <c r="C345" s="266" t="s">
        <v>443</v>
      </c>
      <c r="D345" s="266" t="s">
        <v>238</v>
      </c>
      <c r="E345" s="267" t="s">
        <v>676</v>
      </c>
      <c r="F345" s="268" t="s">
        <v>677</v>
      </c>
      <c r="G345" s="269" t="s">
        <v>340</v>
      </c>
      <c r="H345" s="270">
        <v>1.26</v>
      </c>
      <c r="I345" s="271"/>
      <c r="J345" s="272">
        <f>ROUND(I345*H345,2)</f>
        <v>0</v>
      </c>
      <c r="K345" s="268" t="s">
        <v>21</v>
      </c>
      <c r="L345" s="273"/>
      <c r="M345" s="274" t="s">
        <v>21</v>
      </c>
      <c r="N345" s="275" t="s">
        <v>43</v>
      </c>
      <c r="O345" s="47"/>
      <c r="P345" s="230">
        <f>O345*H345</f>
        <v>0</v>
      </c>
      <c r="Q345" s="230">
        <v>0.001</v>
      </c>
      <c r="R345" s="230">
        <f>Q345*H345</f>
        <v>0.0012600000000000001</v>
      </c>
      <c r="S345" s="230">
        <v>0</v>
      </c>
      <c r="T345" s="231">
        <f>S345*H345</f>
        <v>0</v>
      </c>
      <c r="AR345" s="24" t="s">
        <v>370</v>
      </c>
      <c r="AT345" s="24" t="s">
        <v>238</v>
      </c>
      <c r="AU345" s="24" t="s">
        <v>82</v>
      </c>
      <c r="AY345" s="24" t="s">
        <v>164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24" t="s">
        <v>80</v>
      </c>
      <c r="BK345" s="232">
        <f>ROUND(I345*H345,2)</f>
        <v>0</v>
      </c>
      <c r="BL345" s="24" t="s">
        <v>193</v>
      </c>
      <c r="BM345" s="24" t="s">
        <v>1500</v>
      </c>
    </row>
    <row r="346" s="11" customFormat="1">
      <c r="B346" s="233"/>
      <c r="C346" s="234"/>
      <c r="D346" s="235" t="s">
        <v>173</v>
      </c>
      <c r="E346" s="236" t="s">
        <v>21</v>
      </c>
      <c r="F346" s="237" t="s">
        <v>1428</v>
      </c>
      <c r="G346" s="234"/>
      <c r="H346" s="236" t="s">
        <v>21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2"/>
      <c r="AT346" s="243" t="s">
        <v>173</v>
      </c>
      <c r="AU346" s="243" t="s">
        <v>82</v>
      </c>
      <c r="AV346" s="11" t="s">
        <v>80</v>
      </c>
      <c r="AW346" s="11" t="s">
        <v>35</v>
      </c>
      <c r="AX346" s="11" t="s">
        <v>72</v>
      </c>
      <c r="AY346" s="243" t="s">
        <v>164</v>
      </c>
    </row>
    <row r="347" s="11" customFormat="1">
      <c r="B347" s="233"/>
      <c r="C347" s="234"/>
      <c r="D347" s="235" t="s">
        <v>173</v>
      </c>
      <c r="E347" s="236" t="s">
        <v>21</v>
      </c>
      <c r="F347" s="237" t="s">
        <v>942</v>
      </c>
      <c r="G347" s="234"/>
      <c r="H347" s="236" t="s">
        <v>21</v>
      </c>
      <c r="I347" s="238"/>
      <c r="J347" s="234"/>
      <c r="K347" s="234"/>
      <c r="L347" s="239"/>
      <c r="M347" s="240"/>
      <c r="N347" s="241"/>
      <c r="O347" s="241"/>
      <c r="P347" s="241"/>
      <c r="Q347" s="241"/>
      <c r="R347" s="241"/>
      <c r="S347" s="241"/>
      <c r="T347" s="242"/>
      <c r="AT347" s="243" t="s">
        <v>173</v>
      </c>
      <c r="AU347" s="243" t="s">
        <v>82</v>
      </c>
      <c r="AV347" s="11" t="s">
        <v>80</v>
      </c>
      <c r="AW347" s="11" t="s">
        <v>35</v>
      </c>
      <c r="AX347" s="11" t="s">
        <v>72</v>
      </c>
      <c r="AY347" s="243" t="s">
        <v>164</v>
      </c>
    </row>
    <row r="348" s="11" customFormat="1">
      <c r="B348" s="233"/>
      <c r="C348" s="234"/>
      <c r="D348" s="235" t="s">
        <v>173</v>
      </c>
      <c r="E348" s="236" t="s">
        <v>21</v>
      </c>
      <c r="F348" s="237" t="s">
        <v>669</v>
      </c>
      <c r="G348" s="234"/>
      <c r="H348" s="236" t="s">
        <v>21</v>
      </c>
      <c r="I348" s="238"/>
      <c r="J348" s="234"/>
      <c r="K348" s="234"/>
      <c r="L348" s="239"/>
      <c r="M348" s="240"/>
      <c r="N348" s="241"/>
      <c r="O348" s="241"/>
      <c r="P348" s="241"/>
      <c r="Q348" s="241"/>
      <c r="R348" s="241"/>
      <c r="S348" s="241"/>
      <c r="T348" s="242"/>
      <c r="AT348" s="243" t="s">
        <v>173</v>
      </c>
      <c r="AU348" s="243" t="s">
        <v>82</v>
      </c>
      <c r="AV348" s="11" t="s">
        <v>80</v>
      </c>
      <c r="AW348" s="11" t="s">
        <v>35</v>
      </c>
      <c r="AX348" s="11" t="s">
        <v>72</v>
      </c>
      <c r="AY348" s="243" t="s">
        <v>164</v>
      </c>
    </row>
    <row r="349" s="12" customFormat="1">
      <c r="B349" s="244"/>
      <c r="C349" s="245"/>
      <c r="D349" s="235" t="s">
        <v>173</v>
      </c>
      <c r="E349" s="246" t="s">
        <v>21</v>
      </c>
      <c r="F349" s="247" t="s">
        <v>1501</v>
      </c>
      <c r="G349" s="245"/>
      <c r="H349" s="248">
        <v>1.26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AT349" s="254" t="s">
        <v>173</v>
      </c>
      <c r="AU349" s="254" t="s">
        <v>82</v>
      </c>
      <c r="AV349" s="12" t="s">
        <v>82</v>
      </c>
      <c r="AW349" s="12" t="s">
        <v>35</v>
      </c>
      <c r="AX349" s="12" t="s">
        <v>72</v>
      </c>
      <c r="AY349" s="254" t="s">
        <v>164</v>
      </c>
    </row>
    <row r="350" s="13" customFormat="1">
      <c r="B350" s="255"/>
      <c r="C350" s="256"/>
      <c r="D350" s="235" t="s">
        <v>173</v>
      </c>
      <c r="E350" s="257" t="s">
        <v>21</v>
      </c>
      <c r="F350" s="258" t="s">
        <v>177</v>
      </c>
      <c r="G350" s="256"/>
      <c r="H350" s="259">
        <v>1.26</v>
      </c>
      <c r="I350" s="260"/>
      <c r="J350" s="256"/>
      <c r="K350" s="256"/>
      <c r="L350" s="261"/>
      <c r="M350" s="262"/>
      <c r="N350" s="263"/>
      <c r="O350" s="263"/>
      <c r="P350" s="263"/>
      <c r="Q350" s="263"/>
      <c r="R350" s="263"/>
      <c r="S350" s="263"/>
      <c r="T350" s="264"/>
      <c r="AT350" s="265" t="s">
        <v>173</v>
      </c>
      <c r="AU350" s="265" t="s">
        <v>82</v>
      </c>
      <c r="AV350" s="13" t="s">
        <v>171</v>
      </c>
      <c r="AW350" s="13" t="s">
        <v>35</v>
      </c>
      <c r="AX350" s="13" t="s">
        <v>80</v>
      </c>
      <c r="AY350" s="265" t="s">
        <v>164</v>
      </c>
    </row>
    <row r="351" s="1" customFormat="1" ht="38.25" customHeight="1">
      <c r="B351" s="46"/>
      <c r="C351" s="221" t="s">
        <v>449</v>
      </c>
      <c r="D351" s="221" t="s">
        <v>166</v>
      </c>
      <c r="E351" s="222" t="s">
        <v>684</v>
      </c>
      <c r="F351" s="223" t="s">
        <v>685</v>
      </c>
      <c r="G351" s="224" t="s">
        <v>169</v>
      </c>
      <c r="H351" s="225">
        <v>31.800000000000001</v>
      </c>
      <c r="I351" s="226"/>
      <c r="J351" s="227">
        <f>ROUND(I351*H351,2)</f>
        <v>0</v>
      </c>
      <c r="K351" s="223" t="s">
        <v>170</v>
      </c>
      <c r="L351" s="72"/>
      <c r="M351" s="228" t="s">
        <v>21</v>
      </c>
      <c r="N351" s="229" t="s">
        <v>43</v>
      </c>
      <c r="O351" s="47"/>
      <c r="P351" s="230">
        <f>O351*H351</f>
        <v>0</v>
      </c>
      <c r="Q351" s="230">
        <v>0</v>
      </c>
      <c r="R351" s="230">
        <f>Q351*H351</f>
        <v>0</v>
      </c>
      <c r="S351" s="230">
        <v>0</v>
      </c>
      <c r="T351" s="231">
        <f>S351*H351</f>
        <v>0</v>
      </c>
      <c r="AR351" s="24" t="s">
        <v>193</v>
      </c>
      <c r="AT351" s="24" t="s">
        <v>166</v>
      </c>
      <c r="AU351" s="24" t="s">
        <v>82</v>
      </c>
      <c r="AY351" s="24" t="s">
        <v>164</v>
      </c>
      <c r="BE351" s="232">
        <f>IF(N351="základní",J351,0)</f>
        <v>0</v>
      </c>
      <c r="BF351" s="232">
        <f>IF(N351="snížená",J351,0)</f>
        <v>0</v>
      </c>
      <c r="BG351" s="232">
        <f>IF(N351="zákl. přenesená",J351,0)</f>
        <v>0</v>
      </c>
      <c r="BH351" s="232">
        <f>IF(N351="sníž. přenesená",J351,0)</f>
        <v>0</v>
      </c>
      <c r="BI351" s="232">
        <f>IF(N351="nulová",J351,0)</f>
        <v>0</v>
      </c>
      <c r="BJ351" s="24" t="s">
        <v>80</v>
      </c>
      <c r="BK351" s="232">
        <f>ROUND(I351*H351,2)</f>
        <v>0</v>
      </c>
      <c r="BL351" s="24" t="s">
        <v>193</v>
      </c>
      <c r="BM351" s="24" t="s">
        <v>1502</v>
      </c>
    </row>
    <row r="352" s="11" customFormat="1">
      <c r="B352" s="233"/>
      <c r="C352" s="234"/>
      <c r="D352" s="235" t="s">
        <v>173</v>
      </c>
      <c r="E352" s="236" t="s">
        <v>21</v>
      </c>
      <c r="F352" s="237" t="s">
        <v>1428</v>
      </c>
      <c r="G352" s="234"/>
      <c r="H352" s="236" t="s">
        <v>21</v>
      </c>
      <c r="I352" s="238"/>
      <c r="J352" s="234"/>
      <c r="K352" s="234"/>
      <c r="L352" s="239"/>
      <c r="M352" s="240"/>
      <c r="N352" s="241"/>
      <c r="O352" s="241"/>
      <c r="P352" s="241"/>
      <c r="Q352" s="241"/>
      <c r="R352" s="241"/>
      <c r="S352" s="241"/>
      <c r="T352" s="242"/>
      <c r="AT352" s="243" t="s">
        <v>173</v>
      </c>
      <c r="AU352" s="243" t="s">
        <v>82</v>
      </c>
      <c r="AV352" s="11" t="s">
        <v>80</v>
      </c>
      <c r="AW352" s="11" t="s">
        <v>35</v>
      </c>
      <c r="AX352" s="11" t="s">
        <v>72</v>
      </c>
      <c r="AY352" s="243" t="s">
        <v>164</v>
      </c>
    </row>
    <row r="353" s="11" customFormat="1">
      <c r="B353" s="233"/>
      <c r="C353" s="234"/>
      <c r="D353" s="235" t="s">
        <v>173</v>
      </c>
      <c r="E353" s="236" t="s">
        <v>21</v>
      </c>
      <c r="F353" s="237" t="s">
        <v>654</v>
      </c>
      <c r="G353" s="234"/>
      <c r="H353" s="236" t="s">
        <v>21</v>
      </c>
      <c r="I353" s="238"/>
      <c r="J353" s="234"/>
      <c r="K353" s="234"/>
      <c r="L353" s="239"/>
      <c r="M353" s="240"/>
      <c r="N353" s="241"/>
      <c r="O353" s="241"/>
      <c r="P353" s="241"/>
      <c r="Q353" s="241"/>
      <c r="R353" s="241"/>
      <c r="S353" s="241"/>
      <c r="T353" s="242"/>
      <c r="AT353" s="243" t="s">
        <v>173</v>
      </c>
      <c r="AU353" s="243" t="s">
        <v>82</v>
      </c>
      <c r="AV353" s="11" t="s">
        <v>80</v>
      </c>
      <c r="AW353" s="11" t="s">
        <v>35</v>
      </c>
      <c r="AX353" s="11" t="s">
        <v>72</v>
      </c>
      <c r="AY353" s="243" t="s">
        <v>164</v>
      </c>
    </row>
    <row r="354" s="11" customFormat="1">
      <c r="B354" s="233"/>
      <c r="C354" s="234"/>
      <c r="D354" s="235" t="s">
        <v>173</v>
      </c>
      <c r="E354" s="236" t="s">
        <v>21</v>
      </c>
      <c r="F354" s="237" t="s">
        <v>687</v>
      </c>
      <c r="G354" s="234"/>
      <c r="H354" s="236" t="s">
        <v>21</v>
      </c>
      <c r="I354" s="238"/>
      <c r="J354" s="234"/>
      <c r="K354" s="234"/>
      <c r="L354" s="239"/>
      <c r="M354" s="240"/>
      <c r="N354" s="241"/>
      <c r="O354" s="241"/>
      <c r="P354" s="241"/>
      <c r="Q354" s="241"/>
      <c r="R354" s="241"/>
      <c r="S354" s="241"/>
      <c r="T354" s="242"/>
      <c r="AT354" s="243" t="s">
        <v>173</v>
      </c>
      <c r="AU354" s="243" t="s">
        <v>82</v>
      </c>
      <c r="AV354" s="11" t="s">
        <v>80</v>
      </c>
      <c r="AW354" s="11" t="s">
        <v>35</v>
      </c>
      <c r="AX354" s="11" t="s">
        <v>72</v>
      </c>
      <c r="AY354" s="243" t="s">
        <v>164</v>
      </c>
    </row>
    <row r="355" s="12" customFormat="1">
      <c r="B355" s="244"/>
      <c r="C355" s="245"/>
      <c r="D355" s="235" t="s">
        <v>173</v>
      </c>
      <c r="E355" s="246" t="s">
        <v>21</v>
      </c>
      <c r="F355" s="247" t="s">
        <v>1429</v>
      </c>
      <c r="G355" s="245"/>
      <c r="H355" s="248">
        <v>31.800000000000001</v>
      </c>
      <c r="I355" s="249"/>
      <c r="J355" s="245"/>
      <c r="K355" s="245"/>
      <c r="L355" s="250"/>
      <c r="M355" s="251"/>
      <c r="N355" s="252"/>
      <c r="O355" s="252"/>
      <c r="P355" s="252"/>
      <c r="Q355" s="252"/>
      <c r="R355" s="252"/>
      <c r="S355" s="252"/>
      <c r="T355" s="253"/>
      <c r="AT355" s="254" t="s">
        <v>173</v>
      </c>
      <c r="AU355" s="254" t="s">
        <v>82</v>
      </c>
      <c r="AV355" s="12" t="s">
        <v>82</v>
      </c>
      <c r="AW355" s="12" t="s">
        <v>35</v>
      </c>
      <c r="AX355" s="12" t="s">
        <v>72</v>
      </c>
      <c r="AY355" s="254" t="s">
        <v>164</v>
      </c>
    </row>
    <row r="356" s="11" customFormat="1">
      <c r="B356" s="233"/>
      <c r="C356" s="234"/>
      <c r="D356" s="235" t="s">
        <v>173</v>
      </c>
      <c r="E356" s="236" t="s">
        <v>21</v>
      </c>
      <c r="F356" s="237" t="s">
        <v>688</v>
      </c>
      <c r="G356" s="234"/>
      <c r="H356" s="236" t="s">
        <v>21</v>
      </c>
      <c r="I356" s="238"/>
      <c r="J356" s="234"/>
      <c r="K356" s="234"/>
      <c r="L356" s="239"/>
      <c r="M356" s="240"/>
      <c r="N356" s="241"/>
      <c r="O356" s="241"/>
      <c r="P356" s="241"/>
      <c r="Q356" s="241"/>
      <c r="R356" s="241"/>
      <c r="S356" s="241"/>
      <c r="T356" s="242"/>
      <c r="AT356" s="243" t="s">
        <v>173</v>
      </c>
      <c r="AU356" s="243" t="s">
        <v>82</v>
      </c>
      <c r="AV356" s="11" t="s">
        <v>80</v>
      </c>
      <c r="AW356" s="11" t="s">
        <v>35</v>
      </c>
      <c r="AX356" s="11" t="s">
        <v>72</v>
      </c>
      <c r="AY356" s="243" t="s">
        <v>164</v>
      </c>
    </row>
    <row r="357" s="13" customFormat="1">
      <c r="B357" s="255"/>
      <c r="C357" s="256"/>
      <c r="D357" s="235" t="s">
        <v>173</v>
      </c>
      <c r="E357" s="257" t="s">
        <v>21</v>
      </c>
      <c r="F357" s="258" t="s">
        <v>177</v>
      </c>
      <c r="G357" s="256"/>
      <c r="H357" s="259">
        <v>31.800000000000001</v>
      </c>
      <c r="I357" s="260"/>
      <c r="J357" s="256"/>
      <c r="K357" s="256"/>
      <c r="L357" s="261"/>
      <c r="M357" s="262"/>
      <c r="N357" s="263"/>
      <c r="O357" s="263"/>
      <c r="P357" s="263"/>
      <c r="Q357" s="263"/>
      <c r="R357" s="263"/>
      <c r="S357" s="263"/>
      <c r="T357" s="264"/>
      <c r="AT357" s="265" t="s">
        <v>173</v>
      </c>
      <c r="AU357" s="265" t="s">
        <v>82</v>
      </c>
      <c r="AV357" s="13" t="s">
        <v>171</v>
      </c>
      <c r="AW357" s="13" t="s">
        <v>35</v>
      </c>
      <c r="AX357" s="13" t="s">
        <v>80</v>
      </c>
      <c r="AY357" s="265" t="s">
        <v>164</v>
      </c>
    </row>
    <row r="358" s="1" customFormat="1" ht="38.25" customHeight="1">
      <c r="B358" s="46"/>
      <c r="C358" s="266" t="s">
        <v>454</v>
      </c>
      <c r="D358" s="266" t="s">
        <v>238</v>
      </c>
      <c r="E358" s="267" t="s">
        <v>690</v>
      </c>
      <c r="F358" s="268" t="s">
        <v>691</v>
      </c>
      <c r="G358" s="269" t="s">
        <v>340</v>
      </c>
      <c r="H358" s="270">
        <v>79.5</v>
      </c>
      <c r="I358" s="271"/>
      <c r="J358" s="272">
        <f>ROUND(I358*H358,2)</f>
        <v>0</v>
      </c>
      <c r="K358" s="268" t="s">
        <v>21</v>
      </c>
      <c r="L358" s="273"/>
      <c r="M358" s="274" t="s">
        <v>21</v>
      </c>
      <c r="N358" s="275" t="s">
        <v>43</v>
      </c>
      <c r="O358" s="47"/>
      <c r="P358" s="230">
        <f>O358*H358</f>
        <v>0</v>
      </c>
      <c r="Q358" s="230">
        <v>0.001</v>
      </c>
      <c r="R358" s="230">
        <f>Q358*H358</f>
        <v>0.079500000000000001</v>
      </c>
      <c r="S358" s="230">
        <v>0</v>
      </c>
      <c r="T358" s="231">
        <f>S358*H358</f>
        <v>0</v>
      </c>
      <c r="AR358" s="24" t="s">
        <v>370</v>
      </c>
      <c r="AT358" s="24" t="s">
        <v>238</v>
      </c>
      <c r="AU358" s="24" t="s">
        <v>82</v>
      </c>
      <c r="AY358" s="24" t="s">
        <v>164</v>
      </c>
      <c r="BE358" s="232">
        <f>IF(N358="základní",J358,0)</f>
        <v>0</v>
      </c>
      <c r="BF358" s="232">
        <f>IF(N358="snížená",J358,0)</f>
        <v>0</v>
      </c>
      <c r="BG358" s="232">
        <f>IF(N358="zákl. přenesená",J358,0)</f>
        <v>0</v>
      </c>
      <c r="BH358" s="232">
        <f>IF(N358="sníž. přenesená",J358,0)</f>
        <v>0</v>
      </c>
      <c r="BI358" s="232">
        <f>IF(N358="nulová",J358,0)</f>
        <v>0</v>
      </c>
      <c r="BJ358" s="24" t="s">
        <v>80</v>
      </c>
      <c r="BK358" s="232">
        <f>ROUND(I358*H358,2)</f>
        <v>0</v>
      </c>
      <c r="BL358" s="24" t="s">
        <v>193</v>
      </c>
      <c r="BM358" s="24" t="s">
        <v>1503</v>
      </c>
    </row>
    <row r="359" s="11" customFormat="1">
      <c r="B359" s="233"/>
      <c r="C359" s="234"/>
      <c r="D359" s="235" t="s">
        <v>173</v>
      </c>
      <c r="E359" s="236" t="s">
        <v>21</v>
      </c>
      <c r="F359" s="237" t="s">
        <v>688</v>
      </c>
      <c r="G359" s="234"/>
      <c r="H359" s="236" t="s">
        <v>21</v>
      </c>
      <c r="I359" s="238"/>
      <c r="J359" s="234"/>
      <c r="K359" s="234"/>
      <c r="L359" s="239"/>
      <c r="M359" s="240"/>
      <c r="N359" s="241"/>
      <c r="O359" s="241"/>
      <c r="P359" s="241"/>
      <c r="Q359" s="241"/>
      <c r="R359" s="241"/>
      <c r="S359" s="241"/>
      <c r="T359" s="242"/>
      <c r="AT359" s="243" t="s">
        <v>173</v>
      </c>
      <c r="AU359" s="243" t="s">
        <v>82</v>
      </c>
      <c r="AV359" s="11" t="s">
        <v>80</v>
      </c>
      <c r="AW359" s="11" t="s">
        <v>35</v>
      </c>
      <c r="AX359" s="11" t="s">
        <v>72</v>
      </c>
      <c r="AY359" s="243" t="s">
        <v>164</v>
      </c>
    </row>
    <row r="360" s="11" customFormat="1">
      <c r="B360" s="233"/>
      <c r="C360" s="234"/>
      <c r="D360" s="235" t="s">
        <v>173</v>
      </c>
      <c r="E360" s="236" t="s">
        <v>21</v>
      </c>
      <c r="F360" s="237" t="s">
        <v>1428</v>
      </c>
      <c r="G360" s="234"/>
      <c r="H360" s="236" t="s">
        <v>21</v>
      </c>
      <c r="I360" s="238"/>
      <c r="J360" s="234"/>
      <c r="K360" s="234"/>
      <c r="L360" s="239"/>
      <c r="M360" s="240"/>
      <c r="N360" s="241"/>
      <c r="O360" s="241"/>
      <c r="P360" s="241"/>
      <c r="Q360" s="241"/>
      <c r="R360" s="241"/>
      <c r="S360" s="241"/>
      <c r="T360" s="242"/>
      <c r="AT360" s="243" t="s">
        <v>173</v>
      </c>
      <c r="AU360" s="243" t="s">
        <v>82</v>
      </c>
      <c r="AV360" s="11" t="s">
        <v>80</v>
      </c>
      <c r="AW360" s="11" t="s">
        <v>35</v>
      </c>
      <c r="AX360" s="11" t="s">
        <v>72</v>
      </c>
      <c r="AY360" s="243" t="s">
        <v>164</v>
      </c>
    </row>
    <row r="361" s="11" customFormat="1">
      <c r="B361" s="233"/>
      <c r="C361" s="234"/>
      <c r="D361" s="235" t="s">
        <v>173</v>
      </c>
      <c r="E361" s="236" t="s">
        <v>21</v>
      </c>
      <c r="F361" s="237" t="s">
        <v>654</v>
      </c>
      <c r="G361" s="234"/>
      <c r="H361" s="236" t="s">
        <v>21</v>
      </c>
      <c r="I361" s="238"/>
      <c r="J361" s="234"/>
      <c r="K361" s="234"/>
      <c r="L361" s="239"/>
      <c r="M361" s="240"/>
      <c r="N361" s="241"/>
      <c r="O361" s="241"/>
      <c r="P361" s="241"/>
      <c r="Q361" s="241"/>
      <c r="R361" s="241"/>
      <c r="S361" s="241"/>
      <c r="T361" s="242"/>
      <c r="AT361" s="243" t="s">
        <v>173</v>
      </c>
      <c r="AU361" s="243" t="s">
        <v>82</v>
      </c>
      <c r="AV361" s="11" t="s">
        <v>80</v>
      </c>
      <c r="AW361" s="11" t="s">
        <v>35</v>
      </c>
      <c r="AX361" s="11" t="s">
        <v>72</v>
      </c>
      <c r="AY361" s="243" t="s">
        <v>164</v>
      </c>
    </row>
    <row r="362" s="11" customFormat="1">
      <c r="B362" s="233"/>
      <c r="C362" s="234"/>
      <c r="D362" s="235" t="s">
        <v>173</v>
      </c>
      <c r="E362" s="236" t="s">
        <v>21</v>
      </c>
      <c r="F362" s="237" t="s">
        <v>687</v>
      </c>
      <c r="G362" s="234"/>
      <c r="H362" s="236" t="s">
        <v>21</v>
      </c>
      <c r="I362" s="238"/>
      <c r="J362" s="234"/>
      <c r="K362" s="234"/>
      <c r="L362" s="239"/>
      <c r="M362" s="240"/>
      <c r="N362" s="241"/>
      <c r="O362" s="241"/>
      <c r="P362" s="241"/>
      <c r="Q362" s="241"/>
      <c r="R362" s="241"/>
      <c r="S362" s="241"/>
      <c r="T362" s="242"/>
      <c r="AT362" s="243" t="s">
        <v>173</v>
      </c>
      <c r="AU362" s="243" t="s">
        <v>82</v>
      </c>
      <c r="AV362" s="11" t="s">
        <v>80</v>
      </c>
      <c r="AW362" s="11" t="s">
        <v>35</v>
      </c>
      <c r="AX362" s="11" t="s">
        <v>72</v>
      </c>
      <c r="AY362" s="243" t="s">
        <v>164</v>
      </c>
    </row>
    <row r="363" s="12" customFormat="1">
      <c r="B363" s="244"/>
      <c r="C363" s="245"/>
      <c r="D363" s="235" t="s">
        <v>173</v>
      </c>
      <c r="E363" s="246" t="s">
        <v>21</v>
      </c>
      <c r="F363" s="247" t="s">
        <v>1504</v>
      </c>
      <c r="G363" s="245"/>
      <c r="H363" s="248">
        <v>79.5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AT363" s="254" t="s">
        <v>173</v>
      </c>
      <c r="AU363" s="254" t="s">
        <v>82</v>
      </c>
      <c r="AV363" s="12" t="s">
        <v>82</v>
      </c>
      <c r="AW363" s="12" t="s">
        <v>35</v>
      </c>
      <c r="AX363" s="12" t="s">
        <v>72</v>
      </c>
      <c r="AY363" s="254" t="s">
        <v>164</v>
      </c>
    </row>
    <row r="364" s="13" customFormat="1">
      <c r="B364" s="255"/>
      <c r="C364" s="256"/>
      <c r="D364" s="235" t="s">
        <v>173</v>
      </c>
      <c r="E364" s="257" t="s">
        <v>21</v>
      </c>
      <c r="F364" s="258" t="s">
        <v>177</v>
      </c>
      <c r="G364" s="256"/>
      <c r="H364" s="259">
        <v>79.5</v>
      </c>
      <c r="I364" s="260"/>
      <c r="J364" s="256"/>
      <c r="K364" s="256"/>
      <c r="L364" s="261"/>
      <c r="M364" s="262"/>
      <c r="N364" s="263"/>
      <c r="O364" s="263"/>
      <c r="P364" s="263"/>
      <c r="Q364" s="263"/>
      <c r="R364" s="263"/>
      <c r="S364" s="263"/>
      <c r="T364" s="264"/>
      <c r="AT364" s="265" t="s">
        <v>173</v>
      </c>
      <c r="AU364" s="265" t="s">
        <v>82</v>
      </c>
      <c r="AV364" s="13" t="s">
        <v>171</v>
      </c>
      <c r="AW364" s="13" t="s">
        <v>35</v>
      </c>
      <c r="AX364" s="13" t="s">
        <v>80</v>
      </c>
      <c r="AY364" s="265" t="s">
        <v>164</v>
      </c>
    </row>
    <row r="365" s="1" customFormat="1" ht="25.5" customHeight="1">
      <c r="B365" s="46"/>
      <c r="C365" s="221" t="s">
        <v>462</v>
      </c>
      <c r="D365" s="221" t="s">
        <v>166</v>
      </c>
      <c r="E365" s="222" t="s">
        <v>706</v>
      </c>
      <c r="F365" s="223" t="s">
        <v>707</v>
      </c>
      <c r="G365" s="224" t="s">
        <v>228</v>
      </c>
      <c r="H365" s="225">
        <v>0.119</v>
      </c>
      <c r="I365" s="226"/>
      <c r="J365" s="227">
        <f>ROUND(I365*H365,2)</f>
        <v>0</v>
      </c>
      <c r="K365" s="223" t="s">
        <v>170</v>
      </c>
      <c r="L365" s="72"/>
      <c r="M365" s="228" t="s">
        <v>21</v>
      </c>
      <c r="N365" s="229" t="s">
        <v>43</v>
      </c>
      <c r="O365" s="47"/>
      <c r="P365" s="230">
        <f>O365*H365</f>
        <v>0</v>
      </c>
      <c r="Q365" s="230">
        <v>0</v>
      </c>
      <c r="R365" s="230">
        <f>Q365*H365</f>
        <v>0</v>
      </c>
      <c r="S365" s="230">
        <v>0</v>
      </c>
      <c r="T365" s="231">
        <f>S365*H365</f>
        <v>0</v>
      </c>
      <c r="AR365" s="24" t="s">
        <v>193</v>
      </c>
      <c r="AT365" s="24" t="s">
        <v>166</v>
      </c>
      <c r="AU365" s="24" t="s">
        <v>82</v>
      </c>
      <c r="AY365" s="24" t="s">
        <v>164</v>
      </c>
      <c r="BE365" s="232">
        <f>IF(N365="základní",J365,0)</f>
        <v>0</v>
      </c>
      <c r="BF365" s="232">
        <f>IF(N365="snížená",J365,0)</f>
        <v>0</v>
      </c>
      <c r="BG365" s="232">
        <f>IF(N365="zákl. přenesená",J365,0)</f>
        <v>0</v>
      </c>
      <c r="BH365" s="232">
        <f>IF(N365="sníž. přenesená",J365,0)</f>
        <v>0</v>
      </c>
      <c r="BI365" s="232">
        <f>IF(N365="nulová",J365,0)</f>
        <v>0</v>
      </c>
      <c r="BJ365" s="24" t="s">
        <v>80</v>
      </c>
      <c r="BK365" s="232">
        <f>ROUND(I365*H365,2)</f>
        <v>0</v>
      </c>
      <c r="BL365" s="24" t="s">
        <v>193</v>
      </c>
      <c r="BM365" s="24" t="s">
        <v>1505</v>
      </c>
    </row>
    <row r="366" s="1" customFormat="1" ht="38.25" customHeight="1">
      <c r="B366" s="46"/>
      <c r="C366" s="221" t="s">
        <v>467</v>
      </c>
      <c r="D366" s="221" t="s">
        <v>166</v>
      </c>
      <c r="E366" s="222" t="s">
        <v>710</v>
      </c>
      <c r="F366" s="223" t="s">
        <v>711</v>
      </c>
      <c r="G366" s="224" t="s">
        <v>228</v>
      </c>
      <c r="H366" s="225">
        <v>0.119</v>
      </c>
      <c r="I366" s="226"/>
      <c r="J366" s="227">
        <f>ROUND(I366*H366,2)</f>
        <v>0</v>
      </c>
      <c r="K366" s="223" t="s">
        <v>170</v>
      </c>
      <c r="L366" s="72"/>
      <c r="M366" s="228" t="s">
        <v>21</v>
      </c>
      <c r="N366" s="290" t="s">
        <v>43</v>
      </c>
      <c r="O366" s="291"/>
      <c r="P366" s="292">
        <f>O366*H366</f>
        <v>0</v>
      </c>
      <c r="Q366" s="292">
        <v>0</v>
      </c>
      <c r="R366" s="292">
        <f>Q366*H366</f>
        <v>0</v>
      </c>
      <c r="S366" s="292">
        <v>0</v>
      </c>
      <c r="T366" s="293">
        <f>S366*H366</f>
        <v>0</v>
      </c>
      <c r="AR366" s="24" t="s">
        <v>193</v>
      </c>
      <c r="AT366" s="24" t="s">
        <v>166</v>
      </c>
      <c r="AU366" s="24" t="s">
        <v>82</v>
      </c>
      <c r="AY366" s="24" t="s">
        <v>164</v>
      </c>
      <c r="BE366" s="232">
        <f>IF(N366="základní",J366,0)</f>
        <v>0</v>
      </c>
      <c r="BF366" s="232">
        <f>IF(N366="snížená",J366,0)</f>
        <v>0</v>
      </c>
      <c r="BG366" s="232">
        <f>IF(N366="zákl. přenesená",J366,0)</f>
        <v>0</v>
      </c>
      <c r="BH366" s="232">
        <f>IF(N366="sníž. přenesená",J366,0)</f>
        <v>0</v>
      </c>
      <c r="BI366" s="232">
        <f>IF(N366="nulová",J366,0)</f>
        <v>0</v>
      </c>
      <c r="BJ366" s="24" t="s">
        <v>80</v>
      </c>
      <c r="BK366" s="232">
        <f>ROUND(I366*H366,2)</f>
        <v>0</v>
      </c>
      <c r="BL366" s="24" t="s">
        <v>193</v>
      </c>
      <c r="BM366" s="24" t="s">
        <v>1506</v>
      </c>
    </row>
    <row r="367" s="1" customFormat="1" ht="6.96" customHeight="1">
      <c r="B367" s="67"/>
      <c r="C367" s="68"/>
      <c r="D367" s="68"/>
      <c r="E367" s="68"/>
      <c r="F367" s="68"/>
      <c r="G367" s="68"/>
      <c r="H367" s="68"/>
      <c r="I367" s="166"/>
      <c r="J367" s="68"/>
      <c r="K367" s="68"/>
      <c r="L367" s="72"/>
    </row>
  </sheetData>
  <sheetProtection sheet="1" autoFilter="0" formatColumns="0" formatRows="0" objects="1" scenarios="1" spinCount="100000" saltValue="CGjpgyWHppMQRY7JRGP7rrl1YFGRDd5EuYOQdl0iBRPbQDmifhEbvMhYiwbmI80lVUyGkauvS+d0r7EP2Rq+zg==" hashValue="12vQZiSf8qFJ2JJavgeDheEoPHBqA4AxFeMlYQfcIlh5JhdNmbyU8t6/v8XI/Ctiv0bhQEkLEqoa3ZbUOIJaIw==" algorithmName="SHA-512" password="CC35"/>
  <autoFilter ref="C85:K366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110</v>
      </c>
      <c r="G1" s="139" t="s">
        <v>111</v>
      </c>
      <c r="H1" s="139"/>
      <c r="I1" s="140"/>
      <c r="J1" s="139" t="s">
        <v>112</v>
      </c>
      <c r="K1" s="138" t="s">
        <v>113</v>
      </c>
      <c r="L1" s="139" t="s">
        <v>114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109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82</v>
      </c>
    </row>
    <row r="4" ht="36.96" customHeight="1">
      <c r="B4" s="28"/>
      <c r="C4" s="29"/>
      <c r="D4" s="30" t="s">
        <v>115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Oprava podlah v dílnách areálu TSS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116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1507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26. 7. 2017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">
        <v>21</v>
      </c>
      <c r="K14" s="51"/>
    </row>
    <row r="15" s="1" customFormat="1" ht="18" customHeight="1">
      <c r="B15" s="46"/>
      <c r="C15" s="47"/>
      <c r="D15" s="47"/>
      <c r="E15" s="35" t="s">
        <v>29</v>
      </c>
      <c r="F15" s="47"/>
      <c r="G15" s="47"/>
      <c r="H15" s="47"/>
      <c r="I15" s="146" t="s">
        <v>30</v>
      </c>
      <c r="J15" s="35" t="s">
        <v>21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">
        <v>21</v>
      </c>
      <c r="K20" s="51"/>
    </row>
    <row r="21" s="1" customFormat="1" ht="18" customHeight="1">
      <c r="B21" s="46"/>
      <c r="C21" s="47"/>
      <c r="D21" s="47"/>
      <c r="E21" s="35" t="s">
        <v>34</v>
      </c>
      <c r="F21" s="47"/>
      <c r="G21" s="47"/>
      <c r="H21" s="47"/>
      <c r="I21" s="146" t="s">
        <v>30</v>
      </c>
      <c r="J21" s="35" t="s">
        <v>21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36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38</v>
      </c>
      <c r="E27" s="47"/>
      <c r="F27" s="47"/>
      <c r="G27" s="47"/>
      <c r="H27" s="47"/>
      <c r="I27" s="144"/>
      <c r="J27" s="155">
        <f>ROUND(J83,2)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40</v>
      </c>
      <c r="G29" s="47"/>
      <c r="H29" s="47"/>
      <c r="I29" s="156" t="s">
        <v>39</v>
      </c>
      <c r="J29" s="52" t="s">
        <v>41</v>
      </c>
      <c r="K29" s="51"/>
    </row>
    <row r="30" s="1" customFormat="1" ht="14.4" customHeight="1">
      <c r="B30" s="46"/>
      <c r="C30" s="47"/>
      <c r="D30" s="55" t="s">
        <v>42</v>
      </c>
      <c r="E30" s="55" t="s">
        <v>43</v>
      </c>
      <c r="F30" s="157">
        <f>ROUND(SUM(BE83:BE97), 2)</f>
        <v>0</v>
      </c>
      <c r="G30" s="47"/>
      <c r="H30" s="47"/>
      <c r="I30" s="158">
        <v>0.20999999999999999</v>
      </c>
      <c r="J30" s="157">
        <f>ROUND(ROUND((SUM(BE83:BE97)), 2)*I30, 2)</f>
        <v>0</v>
      </c>
      <c r="K30" s="51"/>
    </row>
    <row r="31" s="1" customFormat="1" ht="14.4" customHeight="1">
      <c r="B31" s="46"/>
      <c r="C31" s="47"/>
      <c r="D31" s="47"/>
      <c r="E31" s="55" t="s">
        <v>44</v>
      </c>
      <c r="F31" s="157">
        <f>ROUND(SUM(BF83:BF97), 2)</f>
        <v>0</v>
      </c>
      <c r="G31" s="47"/>
      <c r="H31" s="47"/>
      <c r="I31" s="158">
        <v>0.14999999999999999</v>
      </c>
      <c r="J31" s="157">
        <f>ROUND(ROUND((SUM(BF83:BF97)),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45</v>
      </c>
      <c r="F32" s="157">
        <f>ROUND(SUM(BG83:BG97),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46</v>
      </c>
      <c r="F33" s="157">
        <f>ROUND(SUM(BH83:BH97),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47</v>
      </c>
      <c r="F34" s="157">
        <f>ROUND(SUM(BI83:BI97),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48</v>
      </c>
      <c r="E36" s="98"/>
      <c r="F36" s="98"/>
      <c r="G36" s="161" t="s">
        <v>49</v>
      </c>
      <c r="H36" s="162" t="s">
        <v>50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118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Oprava podlah v dílnách areálu TSS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116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2017-133-11 - VRN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ul.Soudní 988, Praha 4</v>
      </c>
      <c r="G49" s="47"/>
      <c r="H49" s="47"/>
      <c r="I49" s="146" t="s">
        <v>25</v>
      </c>
      <c r="J49" s="147" t="str">
        <f>IF(J12="","",J12)</f>
        <v>26. 7. 2017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Vězeňská služba ČR Soudní 1672/1a, Praha 4</v>
      </c>
      <c r="G51" s="47"/>
      <c r="H51" s="47"/>
      <c r="I51" s="146" t="s">
        <v>33</v>
      </c>
      <c r="J51" s="44" t="str">
        <f>E21</f>
        <v>Arch.Ing. Lubomír Hromádko, Lamačova 858,Praha 5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119</v>
      </c>
      <c r="D54" s="159"/>
      <c r="E54" s="159"/>
      <c r="F54" s="159"/>
      <c r="G54" s="159"/>
      <c r="H54" s="159"/>
      <c r="I54" s="173"/>
      <c r="J54" s="174" t="s">
        <v>120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121</v>
      </c>
      <c r="D56" s="47"/>
      <c r="E56" s="47"/>
      <c r="F56" s="47"/>
      <c r="G56" s="47"/>
      <c r="H56" s="47"/>
      <c r="I56" s="144"/>
      <c r="J56" s="155">
        <f>J83</f>
        <v>0</v>
      </c>
      <c r="K56" s="51"/>
      <c r="AU56" s="24" t="s">
        <v>122</v>
      </c>
    </row>
    <row r="57" s="7" customFormat="1" ht="24.96" customHeight="1">
      <c r="B57" s="177"/>
      <c r="C57" s="178"/>
      <c r="D57" s="179" t="s">
        <v>1508</v>
      </c>
      <c r="E57" s="180"/>
      <c r="F57" s="180"/>
      <c r="G57" s="180"/>
      <c r="H57" s="180"/>
      <c r="I57" s="181"/>
      <c r="J57" s="182">
        <f>J84</f>
        <v>0</v>
      </c>
      <c r="K57" s="183"/>
    </row>
    <row r="58" s="8" customFormat="1" ht="19.92" customHeight="1">
      <c r="B58" s="184"/>
      <c r="C58" s="185"/>
      <c r="D58" s="186" t="s">
        <v>1509</v>
      </c>
      <c r="E58" s="187"/>
      <c r="F58" s="187"/>
      <c r="G58" s="187"/>
      <c r="H58" s="187"/>
      <c r="I58" s="188"/>
      <c r="J58" s="189">
        <f>J85</f>
        <v>0</v>
      </c>
      <c r="K58" s="190"/>
    </row>
    <row r="59" s="8" customFormat="1" ht="19.92" customHeight="1">
      <c r="B59" s="184"/>
      <c r="C59" s="185"/>
      <c r="D59" s="186" t="s">
        <v>1510</v>
      </c>
      <c r="E59" s="187"/>
      <c r="F59" s="187"/>
      <c r="G59" s="187"/>
      <c r="H59" s="187"/>
      <c r="I59" s="188"/>
      <c r="J59" s="189">
        <f>J87</f>
        <v>0</v>
      </c>
      <c r="K59" s="190"/>
    </row>
    <row r="60" s="8" customFormat="1" ht="19.92" customHeight="1">
      <c r="B60" s="184"/>
      <c r="C60" s="185"/>
      <c r="D60" s="186" t="s">
        <v>1511</v>
      </c>
      <c r="E60" s="187"/>
      <c r="F60" s="187"/>
      <c r="G60" s="187"/>
      <c r="H60" s="187"/>
      <c r="I60" s="188"/>
      <c r="J60" s="189">
        <f>J90</f>
        <v>0</v>
      </c>
      <c r="K60" s="190"/>
    </row>
    <row r="61" s="8" customFormat="1" ht="19.92" customHeight="1">
      <c r="B61" s="184"/>
      <c r="C61" s="185"/>
      <c r="D61" s="186" t="s">
        <v>1512</v>
      </c>
      <c r="E61" s="187"/>
      <c r="F61" s="187"/>
      <c r="G61" s="187"/>
      <c r="H61" s="187"/>
      <c r="I61" s="188"/>
      <c r="J61" s="189">
        <f>J92</f>
        <v>0</v>
      </c>
      <c r="K61" s="190"/>
    </row>
    <row r="62" s="8" customFormat="1" ht="19.92" customHeight="1">
      <c r="B62" s="184"/>
      <c r="C62" s="185"/>
      <c r="D62" s="186" t="s">
        <v>1513</v>
      </c>
      <c r="E62" s="187"/>
      <c r="F62" s="187"/>
      <c r="G62" s="187"/>
      <c r="H62" s="187"/>
      <c r="I62" s="188"/>
      <c r="J62" s="189">
        <f>J94</f>
        <v>0</v>
      </c>
      <c r="K62" s="190"/>
    </row>
    <row r="63" s="8" customFormat="1" ht="19.92" customHeight="1">
      <c r="B63" s="184"/>
      <c r="C63" s="185"/>
      <c r="D63" s="186" t="s">
        <v>1514</v>
      </c>
      <c r="E63" s="187"/>
      <c r="F63" s="187"/>
      <c r="G63" s="187"/>
      <c r="H63" s="187"/>
      <c r="I63" s="188"/>
      <c r="J63" s="189">
        <f>J96</f>
        <v>0</v>
      </c>
      <c r="K63" s="190"/>
    </row>
    <row r="64" s="1" customFormat="1" ht="21.84" customHeight="1">
      <c r="B64" s="46"/>
      <c r="C64" s="47"/>
      <c r="D64" s="47"/>
      <c r="E64" s="47"/>
      <c r="F64" s="47"/>
      <c r="G64" s="47"/>
      <c r="H64" s="47"/>
      <c r="I64" s="144"/>
      <c r="J64" s="47"/>
      <c r="K64" s="51"/>
    </row>
    <row r="65" s="1" customFormat="1" ht="6.96" customHeight="1">
      <c r="B65" s="67"/>
      <c r="C65" s="68"/>
      <c r="D65" s="68"/>
      <c r="E65" s="68"/>
      <c r="F65" s="68"/>
      <c r="G65" s="68"/>
      <c r="H65" s="68"/>
      <c r="I65" s="166"/>
      <c r="J65" s="68"/>
      <c r="K65" s="69"/>
    </row>
    <row r="69" s="1" customFormat="1" ht="6.96" customHeight="1">
      <c r="B69" s="70"/>
      <c r="C69" s="71"/>
      <c r="D69" s="71"/>
      <c r="E69" s="71"/>
      <c r="F69" s="71"/>
      <c r="G69" s="71"/>
      <c r="H69" s="71"/>
      <c r="I69" s="169"/>
      <c r="J69" s="71"/>
      <c r="K69" s="71"/>
      <c r="L69" s="72"/>
    </row>
    <row r="70" s="1" customFormat="1" ht="36.96" customHeight="1">
      <c r="B70" s="46"/>
      <c r="C70" s="73" t="s">
        <v>148</v>
      </c>
      <c r="D70" s="74"/>
      <c r="E70" s="74"/>
      <c r="F70" s="74"/>
      <c r="G70" s="74"/>
      <c r="H70" s="74"/>
      <c r="I70" s="191"/>
      <c r="J70" s="74"/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191"/>
      <c r="J71" s="74"/>
      <c r="K71" s="74"/>
      <c r="L71" s="72"/>
    </row>
    <row r="72" s="1" customFormat="1" ht="14.4" customHeight="1">
      <c r="B72" s="46"/>
      <c r="C72" s="76" t="s">
        <v>18</v>
      </c>
      <c r="D72" s="74"/>
      <c r="E72" s="74"/>
      <c r="F72" s="74"/>
      <c r="G72" s="74"/>
      <c r="H72" s="74"/>
      <c r="I72" s="191"/>
      <c r="J72" s="74"/>
      <c r="K72" s="74"/>
      <c r="L72" s="72"/>
    </row>
    <row r="73" s="1" customFormat="1" ht="16.5" customHeight="1">
      <c r="B73" s="46"/>
      <c r="C73" s="74"/>
      <c r="D73" s="74"/>
      <c r="E73" s="192" t="str">
        <f>E7</f>
        <v>Oprava podlah v dílnách areálu TSS</v>
      </c>
      <c r="F73" s="76"/>
      <c r="G73" s="76"/>
      <c r="H73" s="76"/>
      <c r="I73" s="191"/>
      <c r="J73" s="74"/>
      <c r="K73" s="74"/>
      <c r="L73" s="72"/>
    </row>
    <row r="74" s="1" customFormat="1" ht="14.4" customHeight="1">
      <c r="B74" s="46"/>
      <c r="C74" s="76" t="s">
        <v>116</v>
      </c>
      <c r="D74" s="74"/>
      <c r="E74" s="74"/>
      <c r="F74" s="74"/>
      <c r="G74" s="74"/>
      <c r="H74" s="74"/>
      <c r="I74" s="191"/>
      <c r="J74" s="74"/>
      <c r="K74" s="74"/>
      <c r="L74" s="72"/>
    </row>
    <row r="75" s="1" customFormat="1" ht="17.25" customHeight="1">
      <c r="B75" s="46"/>
      <c r="C75" s="74"/>
      <c r="D75" s="74"/>
      <c r="E75" s="82" t="str">
        <f>E9</f>
        <v>2017-133-11 - VRN</v>
      </c>
      <c r="F75" s="74"/>
      <c r="G75" s="74"/>
      <c r="H75" s="74"/>
      <c r="I75" s="191"/>
      <c r="J75" s="74"/>
      <c r="K75" s="74"/>
      <c r="L75" s="72"/>
    </row>
    <row r="76" s="1" customFormat="1" ht="6.96" customHeight="1">
      <c r="B76" s="46"/>
      <c r="C76" s="74"/>
      <c r="D76" s="74"/>
      <c r="E76" s="74"/>
      <c r="F76" s="74"/>
      <c r="G76" s="74"/>
      <c r="H76" s="74"/>
      <c r="I76" s="191"/>
      <c r="J76" s="74"/>
      <c r="K76" s="74"/>
      <c r="L76" s="72"/>
    </row>
    <row r="77" s="1" customFormat="1" ht="18" customHeight="1">
      <c r="B77" s="46"/>
      <c r="C77" s="76" t="s">
        <v>23</v>
      </c>
      <c r="D77" s="74"/>
      <c r="E77" s="74"/>
      <c r="F77" s="193" t="str">
        <f>F12</f>
        <v>ul.Soudní 988, Praha 4</v>
      </c>
      <c r="G77" s="74"/>
      <c r="H77" s="74"/>
      <c r="I77" s="194" t="s">
        <v>25</v>
      </c>
      <c r="J77" s="85" t="str">
        <f>IF(J12="","",J12)</f>
        <v>26. 7. 2017</v>
      </c>
      <c r="K77" s="74"/>
      <c r="L77" s="72"/>
    </row>
    <row r="78" s="1" customFormat="1" ht="6.96" customHeight="1">
      <c r="B78" s="46"/>
      <c r="C78" s="74"/>
      <c r="D78" s="74"/>
      <c r="E78" s="74"/>
      <c r="F78" s="74"/>
      <c r="G78" s="74"/>
      <c r="H78" s="74"/>
      <c r="I78" s="191"/>
      <c r="J78" s="74"/>
      <c r="K78" s="74"/>
      <c r="L78" s="72"/>
    </row>
    <row r="79" s="1" customFormat="1">
      <c r="B79" s="46"/>
      <c r="C79" s="76" t="s">
        <v>27</v>
      </c>
      <c r="D79" s="74"/>
      <c r="E79" s="74"/>
      <c r="F79" s="193" t="str">
        <f>E15</f>
        <v>Vězeňská služba ČR Soudní 1672/1a, Praha 4</v>
      </c>
      <c r="G79" s="74"/>
      <c r="H79" s="74"/>
      <c r="I79" s="194" t="s">
        <v>33</v>
      </c>
      <c r="J79" s="193" t="str">
        <f>E21</f>
        <v>Arch.Ing. Lubomír Hromádko, Lamačova 858,Praha 5</v>
      </c>
      <c r="K79" s="74"/>
      <c r="L79" s="72"/>
    </row>
    <row r="80" s="1" customFormat="1" ht="14.4" customHeight="1">
      <c r="B80" s="46"/>
      <c r="C80" s="76" t="s">
        <v>31</v>
      </c>
      <c r="D80" s="74"/>
      <c r="E80" s="74"/>
      <c r="F80" s="193" t="str">
        <f>IF(E18="","",E18)</f>
        <v/>
      </c>
      <c r="G80" s="74"/>
      <c r="H80" s="74"/>
      <c r="I80" s="191"/>
      <c r="J80" s="74"/>
      <c r="K80" s="74"/>
      <c r="L80" s="72"/>
    </row>
    <row r="81" s="1" customFormat="1" ht="10.32" customHeight="1">
      <c r="B81" s="46"/>
      <c r="C81" s="74"/>
      <c r="D81" s="74"/>
      <c r="E81" s="74"/>
      <c r="F81" s="74"/>
      <c r="G81" s="74"/>
      <c r="H81" s="74"/>
      <c r="I81" s="191"/>
      <c r="J81" s="74"/>
      <c r="K81" s="74"/>
      <c r="L81" s="72"/>
    </row>
    <row r="82" s="9" customFormat="1" ht="29.28" customHeight="1">
      <c r="B82" s="195"/>
      <c r="C82" s="196" t="s">
        <v>149</v>
      </c>
      <c r="D82" s="197" t="s">
        <v>57</v>
      </c>
      <c r="E82" s="197" t="s">
        <v>53</v>
      </c>
      <c r="F82" s="197" t="s">
        <v>150</v>
      </c>
      <c r="G82" s="197" t="s">
        <v>151</v>
      </c>
      <c r="H82" s="197" t="s">
        <v>152</v>
      </c>
      <c r="I82" s="198" t="s">
        <v>153</v>
      </c>
      <c r="J82" s="197" t="s">
        <v>120</v>
      </c>
      <c r="K82" s="199" t="s">
        <v>154</v>
      </c>
      <c r="L82" s="200"/>
      <c r="M82" s="102" t="s">
        <v>155</v>
      </c>
      <c r="N82" s="103" t="s">
        <v>42</v>
      </c>
      <c r="O82" s="103" t="s">
        <v>156</v>
      </c>
      <c r="P82" s="103" t="s">
        <v>157</v>
      </c>
      <c r="Q82" s="103" t="s">
        <v>158</v>
      </c>
      <c r="R82" s="103" t="s">
        <v>159</v>
      </c>
      <c r="S82" s="103" t="s">
        <v>160</v>
      </c>
      <c r="T82" s="104" t="s">
        <v>161</v>
      </c>
    </row>
    <row r="83" s="1" customFormat="1" ht="29.28" customHeight="1">
      <c r="B83" s="46"/>
      <c r="C83" s="108" t="s">
        <v>121</v>
      </c>
      <c r="D83" s="74"/>
      <c r="E83" s="74"/>
      <c r="F83" s="74"/>
      <c r="G83" s="74"/>
      <c r="H83" s="74"/>
      <c r="I83" s="191"/>
      <c r="J83" s="201">
        <f>BK83</f>
        <v>0</v>
      </c>
      <c r="K83" s="74"/>
      <c r="L83" s="72"/>
      <c r="M83" s="105"/>
      <c r="N83" s="106"/>
      <c r="O83" s="106"/>
      <c r="P83" s="202">
        <f>P84</f>
        <v>0</v>
      </c>
      <c r="Q83" s="106"/>
      <c r="R83" s="202">
        <f>R84</f>
        <v>0</v>
      </c>
      <c r="S83" s="106"/>
      <c r="T83" s="203">
        <f>T84</f>
        <v>0</v>
      </c>
      <c r="AT83" s="24" t="s">
        <v>71</v>
      </c>
      <c r="AU83" s="24" t="s">
        <v>122</v>
      </c>
      <c r="BK83" s="204">
        <f>BK84</f>
        <v>0</v>
      </c>
    </row>
    <row r="84" s="10" customFormat="1" ht="37.44" customHeight="1">
      <c r="B84" s="205"/>
      <c r="C84" s="206"/>
      <c r="D84" s="207" t="s">
        <v>71</v>
      </c>
      <c r="E84" s="208" t="s">
        <v>108</v>
      </c>
      <c r="F84" s="208" t="s">
        <v>1515</v>
      </c>
      <c r="G84" s="206"/>
      <c r="H84" s="206"/>
      <c r="I84" s="209"/>
      <c r="J84" s="210">
        <f>BK84</f>
        <v>0</v>
      </c>
      <c r="K84" s="206"/>
      <c r="L84" s="211"/>
      <c r="M84" s="212"/>
      <c r="N84" s="213"/>
      <c r="O84" s="213"/>
      <c r="P84" s="214">
        <f>P85+P87+P90+P92+P94+P96</f>
        <v>0</v>
      </c>
      <c r="Q84" s="213"/>
      <c r="R84" s="214">
        <f>R85+R87+R90+R92+R94+R96</f>
        <v>0</v>
      </c>
      <c r="S84" s="213"/>
      <c r="T84" s="215">
        <f>T85+T87+T90+T92+T94+T96</f>
        <v>0</v>
      </c>
      <c r="AR84" s="216" t="s">
        <v>198</v>
      </c>
      <c r="AT84" s="217" t="s">
        <v>71</v>
      </c>
      <c r="AU84" s="217" t="s">
        <v>72</v>
      </c>
      <c r="AY84" s="216" t="s">
        <v>164</v>
      </c>
      <c r="BK84" s="218">
        <f>BK85+BK87+BK90+BK92+BK94+BK96</f>
        <v>0</v>
      </c>
    </row>
    <row r="85" s="10" customFormat="1" ht="19.92" customHeight="1">
      <c r="B85" s="205"/>
      <c r="C85" s="206"/>
      <c r="D85" s="207" t="s">
        <v>71</v>
      </c>
      <c r="E85" s="219" t="s">
        <v>1516</v>
      </c>
      <c r="F85" s="219" t="s">
        <v>1517</v>
      </c>
      <c r="G85" s="206"/>
      <c r="H85" s="206"/>
      <c r="I85" s="209"/>
      <c r="J85" s="220">
        <f>BK85</f>
        <v>0</v>
      </c>
      <c r="K85" s="206"/>
      <c r="L85" s="211"/>
      <c r="M85" s="212"/>
      <c r="N85" s="213"/>
      <c r="O85" s="213"/>
      <c r="P85" s="214">
        <f>P86</f>
        <v>0</v>
      </c>
      <c r="Q85" s="213"/>
      <c r="R85" s="214">
        <f>R86</f>
        <v>0</v>
      </c>
      <c r="S85" s="213"/>
      <c r="T85" s="215">
        <f>T86</f>
        <v>0</v>
      </c>
      <c r="AR85" s="216" t="s">
        <v>198</v>
      </c>
      <c r="AT85" s="217" t="s">
        <v>71</v>
      </c>
      <c r="AU85" s="217" t="s">
        <v>80</v>
      </c>
      <c r="AY85" s="216" t="s">
        <v>164</v>
      </c>
      <c r="BK85" s="218">
        <f>BK86</f>
        <v>0</v>
      </c>
    </row>
    <row r="86" s="1" customFormat="1" ht="25.5" customHeight="1">
      <c r="B86" s="46"/>
      <c r="C86" s="221" t="s">
        <v>80</v>
      </c>
      <c r="D86" s="221" t="s">
        <v>166</v>
      </c>
      <c r="E86" s="222" t="s">
        <v>1518</v>
      </c>
      <c r="F86" s="223" t="s">
        <v>1519</v>
      </c>
      <c r="G86" s="224" t="s">
        <v>1520</v>
      </c>
      <c r="H86" s="225">
        <v>1</v>
      </c>
      <c r="I86" s="226"/>
      <c r="J86" s="227">
        <f>ROUND(I86*H86,2)</f>
        <v>0</v>
      </c>
      <c r="K86" s="223" t="s">
        <v>170</v>
      </c>
      <c r="L86" s="72"/>
      <c r="M86" s="228" t="s">
        <v>21</v>
      </c>
      <c r="N86" s="229" t="s">
        <v>43</v>
      </c>
      <c r="O86" s="47"/>
      <c r="P86" s="230">
        <f>O86*H86</f>
        <v>0</v>
      </c>
      <c r="Q86" s="230">
        <v>0</v>
      </c>
      <c r="R86" s="230">
        <f>Q86*H86</f>
        <v>0</v>
      </c>
      <c r="S86" s="230">
        <v>0</v>
      </c>
      <c r="T86" s="231">
        <f>S86*H86</f>
        <v>0</v>
      </c>
      <c r="AR86" s="24" t="s">
        <v>1521</v>
      </c>
      <c r="AT86" s="24" t="s">
        <v>166</v>
      </c>
      <c r="AU86" s="24" t="s">
        <v>82</v>
      </c>
      <c r="AY86" s="24" t="s">
        <v>164</v>
      </c>
      <c r="BE86" s="232">
        <f>IF(N86="základní",J86,0)</f>
        <v>0</v>
      </c>
      <c r="BF86" s="232">
        <f>IF(N86="snížená",J86,0)</f>
        <v>0</v>
      </c>
      <c r="BG86" s="232">
        <f>IF(N86="zákl. přenesená",J86,0)</f>
        <v>0</v>
      </c>
      <c r="BH86" s="232">
        <f>IF(N86="sníž. přenesená",J86,0)</f>
        <v>0</v>
      </c>
      <c r="BI86" s="232">
        <f>IF(N86="nulová",J86,0)</f>
        <v>0</v>
      </c>
      <c r="BJ86" s="24" t="s">
        <v>80</v>
      </c>
      <c r="BK86" s="232">
        <f>ROUND(I86*H86,2)</f>
        <v>0</v>
      </c>
      <c r="BL86" s="24" t="s">
        <v>1521</v>
      </c>
      <c r="BM86" s="24" t="s">
        <v>1522</v>
      </c>
    </row>
    <row r="87" s="10" customFormat="1" ht="29.88" customHeight="1">
      <c r="B87" s="205"/>
      <c r="C87" s="206"/>
      <c r="D87" s="207" t="s">
        <v>71</v>
      </c>
      <c r="E87" s="219" t="s">
        <v>1523</v>
      </c>
      <c r="F87" s="219" t="s">
        <v>1524</v>
      </c>
      <c r="G87" s="206"/>
      <c r="H87" s="206"/>
      <c r="I87" s="209"/>
      <c r="J87" s="220">
        <f>BK87</f>
        <v>0</v>
      </c>
      <c r="K87" s="206"/>
      <c r="L87" s="211"/>
      <c r="M87" s="212"/>
      <c r="N87" s="213"/>
      <c r="O87" s="213"/>
      <c r="P87" s="214">
        <f>SUM(P88:P89)</f>
        <v>0</v>
      </c>
      <c r="Q87" s="213"/>
      <c r="R87" s="214">
        <f>SUM(R88:R89)</f>
        <v>0</v>
      </c>
      <c r="S87" s="213"/>
      <c r="T87" s="215">
        <f>SUM(T88:T89)</f>
        <v>0</v>
      </c>
      <c r="AR87" s="216" t="s">
        <v>198</v>
      </c>
      <c r="AT87" s="217" t="s">
        <v>71</v>
      </c>
      <c r="AU87" s="217" t="s">
        <v>80</v>
      </c>
      <c r="AY87" s="216" t="s">
        <v>164</v>
      </c>
      <c r="BK87" s="218">
        <f>SUM(BK88:BK89)</f>
        <v>0</v>
      </c>
    </row>
    <row r="88" s="1" customFormat="1" ht="25.5" customHeight="1">
      <c r="B88" s="46"/>
      <c r="C88" s="221" t="s">
        <v>82</v>
      </c>
      <c r="D88" s="221" t="s">
        <v>166</v>
      </c>
      <c r="E88" s="222" t="s">
        <v>1525</v>
      </c>
      <c r="F88" s="223" t="s">
        <v>1526</v>
      </c>
      <c r="G88" s="224" t="s">
        <v>1527</v>
      </c>
      <c r="H88" s="294"/>
      <c r="I88" s="226"/>
      <c r="J88" s="227">
        <f>ROUND(I88*H88,2)</f>
        <v>0</v>
      </c>
      <c r="K88" s="223" t="s">
        <v>170</v>
      </c>
      <c r="L88" s="72"/>
      <c r="M88" s="228" t="s">
        <v>21</v>
      </c>
      <c r="N88" s="229" t="s">
        <v>43</v>
      </c>
      <c r="O88" s="47"/>
      <c r="P88" s="230">
        <f>O88*H88</f>
        <v>0</v>
      </c>
      <c r="Q88" s="230">
        <v>0</v>
      </c>
      <c r="R88" s="230">
        <f>Q88*H88</f>
        <v>0</v>
      </c>
      <c r="S88" s="230">
        <v>0</v>
      </c>
      <c r="T88" s="231">
        <f>S88*H88</f>
        <v>0</v>
      </c>
      <c r="AR88" s="24" t="s">
        <v>1521</v>
      </c>
      <c r="AT88" s="24" t="s">
        <v>166</v>
      </c>
      <c r="AU88" s="24" t="s">
        <v>82</v>
      </c>
      <c r="AY88" s="24" t="s">
        <v>164</v>
      </c>
      <c r="BE88" s="232">
        <f>IF(N88="základní",J88,0)</f>
        <v>0</v>
      </c>
      <c r="BF88" s="232">
        <f>IF(N88="snížená",J88,0)</f>
        <v>0</v>
      </c>
      <c r="BG88" s="232">
        <f>IF(N88="zákl. přenesená",J88,0)</f>
        <v>0</v>
      </c>
      <c r="BH88" s="232">
        <f>IF(N88="sníž. přenesená",J88,0)</f>
        <v>0</v>
      </c>
      <c r="BI88" s="232">
        <f>IF(N88="nulová",J88,0)</f>
        <v>0</v>
      </c>
      <c r="BJ88" s="24" t="s">
        <v>80</v>
      </c>
      <c r="BK88" s="232">
        <f>ROUND(I88*H88,2)</f>
        <v>0</v>
      </c>
      <c r="BL88" s="24" t="s">
        <v>1521</v>
      </c>
      <c r="BM88" s="24" t="s">
        <v>1528</v>
      </c>
    </row>
    <row r="89" s="1" customFormat="1" ht="16.5" customHeight="1">
      <c r="B89" s="46"/>
      <c r="C89" s="221" t="s">
        <v>185</v>
      </c>
      <c r="D89" s="221" t="s">
        <v>166</v>
      </c>
      <c r="E89" s="222" t="s">
        <v>1529</v>
      </c>
      <c r="F89" s="223" t="s">
        <v>1530</v>
      </c>
      <c r="G89" s="224" t="s">
        <v>406</v>
      </c>
      <c r="H89" s="225">
        <v>1</v>
      </c>
      <c r="I89" s="226"/>
      <c r="J89" s="227">
        <f>ROUND(I89*H89,2)</f>
        <v>0</v>
      </c>
      <c r="K89" s="223" t="s">
        <v>170</v>
      </c>
      <c r="L89" s="72"/>
      <c r="M89" s="228" t="s">
        <v>21</v>
      </c>
      <c r="N89" s="229" t="s">
        <v>43</v>
      </c>
      <c r="O89" s="47"/>
      <c r="P89" s="230">
        <f>O89*H89</f>
        <v>0</v>
      </c>
      <c r="Q89" s="230">
        <v>0</v>
      </c>
      <c r="R89" s="230">
        <f>Q89*H89</f>
        <v>0</v>
      </c>
      <c r="S89" s="230">
        <v>0</v>
      </c>
      <c r="T89" s="231">
        <f>S89*H89</f>
        <v>0</v>
      </c>
      <c r="AR89" s="24" t="s">
        <v>1521</v>
      </c>
      <c r="AT89" s="24" t="s">
        <v>166</v>
      </c>
      <c r="AU89" s="24" t="s">
        <v>82</v>
      </c>
      <c r="AY89" s="24" t="s">
        <v>164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24" t="s">
        <v>80</v>
      </c>
      <c r="BK89" s="232">
        <f>ROUND(I89*H89,2)</f>
        <v>0</v>
      </c>
      <c r="BL89" s="24" t="s">
        <v>1521</v>
      </c>
      <c r="BM89" s="24" t="s">
        <v>1531</v>
      </c>
    </row>
    <row r="90" s="10" customFormat="1" ht="29.88" customHeight="1">
      <c r="B90" s="205"/>
      <c r="C90" s="206"/>
      <c r="D90" s="207" t="s">
        <v>71</v>
      </c>
      <c r="E90" s="219" t="s">
        <v>1532</v>
      </c>
      <c r="F90" s="219" t="s">
        <v>1533</v>
      </c>
      <c r="G90" s="206"/>
      <c r="H90" s="206"/>
      <c r="I90" s="209"/>
      <c r="J90" s="220">
        <f>BK90</f>
        <v>0</v>
      </c>
      <c r="K90" s="206"/>
      <c r="L90" s="211"/>
      <c r="M90" s="212"/>
      <c r="N90" s="213"/>
      <c r="O90" s="213"/>
      <c r="P90" s="214">
        <f>P91</f>
        <v>0</v>
      </c>
      <c r="Q90" s="213"/>
      <c r="R90" s="214">
        <f>R91</f>
        <v>0</v>
      </c>
      <c r="S90" s="213"/>
      <c r="T90" s="215">
        <f>T91</f>
        <v>0</v>
      </c>
      <c r="AR90" s="216" t="s">
        <v>198</v>
      </c>
      <c r="AT90" s="217" t="s">
        <v>71</v>
      </c>
      <c r="AU90" s="217" t="s">
        <v>80</v>
      </c>
      <c r="AY90" s="216" t="s">
        <v>164</v>
      </c>
      <c r="BK90" s="218">
        <f>BK91</f>
        <v>0</v>
      </c>
    </row>
    <row r="91" s="1" customFormat="1" ht="16.5" customHeight="1">
      <c r="B91" s="46"/>
      <c r="C91" s="221" t="s">
        <v>171</v>
      </c>
      <c r="D91" s="221" t="s">
        <v>166</v>
      </c>
      <c r="E91" s="222" t="s">
        <v>1534</v>
      </c>
      <c r="F91" s="223" t="s">
        <v>1535</v>
      </c>
      <c r="G91" s="224" t="s">
        <v>1527</v>
      </c>
      <c r="H91" s="294"/>
      <c r="I91" s="226"/>
      <c r="J91" s="227">
        <f>ROUND(I91*H91,2)</f>
        <v>0</v>
      </c>
      <c r="K91" s="223" t="s">
        <v>170</v>
      </c>
      <c r="L91" s="72"/>
      <c r="M91" s="228" t="s">
        <v>21</v>
      </c>
      <c r="N91" s="229" t="s">
        <v>43</v>
      </c>
      <c r="O91" s="47"/>
      <c r="P91" s="230">
        <f>O91*H91</f>
        <v>0</v>
      </c>
      <c r="Q91" s="230">
        <v>0</v>
      </c>
      <c r="R91" s="230">
        <f>Q91*H91</f>
        <v>0</v>
      </c>
      <c r="S91" s="230">
        <v>0</v>
      </c>
      <c r="T91" s="231">
        <f>S91*H91</f>
        <v>0</v>
      </c>
      <c r="AR91" s="24" t="s">
        <v>1521</v>
      </c>
      <c r="AT91" s="24" t="s">
        <v>166</v>
      </c>
      <c r="AU91" s="24" t="s">
        <v>82</v>
      </c>
      <c r="AY91" s="24" t="s">
        <v>164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24" t="s">
        <v>80</v>
      </c>
      <c r="BK91" s="232">
        <f>ROUND(I91*H91,2)</f>
        <v>0</v>
      </c>
      <c r="BL91" s="24" t="s">
        <v>1521</v>
      </c>
      <c r="BM91" s="24" t="s">
        <v>1536</v>
      </c>
    </row>
    <row r="92" s="10" customFormat="1" ht="29.88" customHeight="1">
      <c r="B92" s="205"/>
      <c r="C92" s="206"/>
      <c r="D92" s="207" t="s">
        <v>71</v>
      </c>
      <c r="E92" s="219" t="s">
        <v>1537</v>
      </c>
      <c r="F92" s="219" t="s">
        <v>1538</v>
      </c>
      <c r="G92" s="206"/>
      <c r="H92" s="206"/>
      <c r="I92" s="209"/>
      <c r="J92" s="220">
        <f>BK92</f>
        <v>0</v>
      </c>
      <c r="K92" s="206"/>
      <c r="L92" s="211"/>
      <c r="M92" s="212"/>
      <c r="N92" s="213"/>
      <c r="O92" s="213"/>
      <c r="P92" s="214">
        <f>P93</f>
        <v>0</v>
      </c>
      <c r="Q92" s="213"/>
      <c r="R92" s="214">
        <f>R93</f>
        <v>0</v>
      </c>
      <c r="S92" s="213"/>
      <c r="T92" s="215">
        <f>T93</f>
        <v>0</v>
      </c>
      <c r="AR92" s="216" t="s">
        <v>198</v>
      </c>
      <c r="AT92" s="217" t="s">
        <v>71</v>
      </c>
      <c r="AU92" s="217" t="s">
        <v>80</v>
      </c>
      <c r="AY92" s="216" t="s">
        <v>164</v>
      </c>
      <c r="BK92" s="218">
        <f>BK93</f>
        <v>0</v>
      </c>
    </row>
    <row r="93" s="1" customFormat="1" ht="25.5" customHeight="1">
      <c r="B93" s="46"/>
      <c r="C93" s="221" t="s">
        <v>198</v>
      </c>
      <c r="D93" s="221" t="s">
        <v>166</v>
      </c>
      <c r="E93" s="222" t="s">
        <v>1539</v>
      </c>
      <c r="F93" s="223" t="s">
        <v>1540</v>
      </c>
      <c r="G93" s="224" t="s">
        <v>1527</v>
      </c>
      <c r="H93" s="294"/>
      <c r="I93" s="226"/>
      <c r="J93" s="227">
        <f>ROUND(I93*H93,2)</f>
        <v>0</v>
      </c>
      <c r="K93" s="223" t="s">
        <v>170</v>
      </c>
      <c r="L93" s="72"/>
      <c r="M93" s="228" t="s">
        <v>21</v>
      </c>
      <c r="N93" s="229" t="s">
        <v>43</v>
      </c>
      <c r="O93" s="47"/>
      <c r="P93" s="230">
        <f>O93*H93</f>
        <v>0</v>
      </c>
      <c r="Q93" s="230">
        <v>0</v>
      </c>
      <c r="R93" s="230">
        <f>Q93*H93</f>
        <v>0</v>
      </c>
      <c r="S93" s="230">
        <v>0</v>
      </c>
      <c r="T93" s="231">
        <f>S93*H93</f>
        <v>0</v>
      </c>
      <c r="AR93" s="24" t="s">
        <v>1521</v>
      </c>
      <c r="AT93" s="24" t="s">
        <v>166</v>
      </c>
      <c r="AU93" s="24" t="s">
        <v>82</v>
      </c>
      <c r="AY93" s="24" t="s">
        <v>164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24" t="s">
        <v>80</v>
      </c>
      <c r="BK93" s="232">
        <f>ROUND(I93*H93,2)</f>
        <v>0</v>
      </c>
      <c r="BL93" s="24" t="s">
        <v>1521</v>
      </c>
      <c r="BM93" s="24" t="s">
        <v>1541</v>
      </c>
    </row>
    <row r="94" s="10" customFormat="1" ht="29.88" customHeight="1">
      <c r="B94" s="205"/>
      <c r="C94" s="206"/>
      <c r="D94" s="207" t="s">
        <v>71</v>
      </c>
      <c r="E94" s="219" t="s">
        <v>1542</v>
      </c>
      <c r="F94" s="219" t="s">
        <v>1543</v>
      </c>
      <c r="G94" s="206"/>
      <c r="H94" s="206"/>
      <c r="I94" s="209"/>
      <c r="J94" s="220">
        <f>BK94</f>
        <v>0</v>
      </c>
      <c r="K94" s="206"/>
      <c r="L94" s="211"/>
      <c r="M94" s="212"/>
      <c r="N94" s="213"/>
      <c r="O94" s="213"/>
      <c r="P94" s="214">
        <f>P95</f>
        <v>0</v>
      </c>
      <c r="Q94" s="213"/>
      <c r="R94" s="214">
        <f>R95</f>
        <v>0</v>
      </c>
      <c r="S94" s="213"/>
      <c r="T94" s="215">
        <f>T95</f>
        <v>0</v>
      </c>
      <c r="AR94" s="216" t="s">
        <v>198</v>
      </c>
      <c r="AT94" s="217" t="s">
        <v>71</v>
      </c>
      <c r="AU94" s="217" t="s">
        <v>80</v>
      </c>
      <c r="AY94" s="216" t="s">
        <v>164</v>
      </c>
      <c r="BK94" s="218">
        <f>BK95</f>
        <v>0</v>
      </c>
    </row>
    <row r="95" s="1" customFormat="1" ht="25.5" customHeight="1">
      <c r="B95" s="46"/>
      <c r="C95" s="221" t="s">
        <v>202</v>
      </c>
      <c r="D95" s="221" t="s">
        <v>166</v>
      </c>
      <c r="E95" s="222" t="s">
        <v>1544</v>
      </c>
      <c r="F95" s="223" t="s">
        <v>1545</v>
      </c>
      <c r="G95" s="224" t="s">
        <v>1527</v>
      </c>
      <c r="H95" s="294"/>
      <c r="I95" s="226"/>
      <c r="J95" s="227">
        <f>ROUND(I95*H95,2)</f>
        <v>0</v>
      </c>
      <c r="K95" s="223" t="s">
        <v>170</v>
      </c>
      <c r="L95" s="72"/>
      <c r="M95" s="228" t="s">
        <v>21</v>
      </c>
      <c r="N95" s="229" t="s">
        <v>43</v>
      </c>
      <c r="O95" s="47"/>
      <c r="P95" s="230">
        <f>O95*H95</f>
        <v>0</v>
      </c>
      <c r="Q95" s="230">
        <v>0</v>
      </c>
      <c r="R95" s="230">
        <f>Q95*H95</f>
        <v>0</v>
      </c>
      <c r="S95" s="230">
        <v>0</v>
      </c>
      <c r="T95" s="231">
        <f>S95*H95</f>
        <v>0</v>
      </c>
      <c r="AR95" s="24" t="s">
        <v>1521</v>
      </c>
      <c r="AT95" s="24" t="s">
        <v>166</v>
      </c>
      <c r="AU95" s="24" t="s">
        <v>82</v>
      </c>
      <c r="AY95" s="24" t="s">
        <v>164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24" t="s">
        <v>80</v>
      </c>
      <c r="BK95" s="232">
        <f>ROUND(I95*H95,2)</f>
        <v>0</v>
      </c>
      <c r="BL95" s="24" t="s">
        <v>1521</v>
      </c>
      <c r="BM95" s="24" t="s">
        <v>1546</v>
      </c>
    </row>
    <row r="96" s="10" customFormat="1" ht="29.88" customHeight="1">
      <c r="B96" s="205"/>
      <c r="C96" s="206"/>
      <c r="D96" s="207" t="s">
        <v>71</v>
      </c>
      <c r="E96" s="219" t="s">
        <v>1547</v>
      </c>
      <c r="F96" s="219" t="s">
        <v>1548</v>
      </c>
      <c r="G96" s="206"/>
      <c r="H96" s="206"/>
      <c r="I96" s="209"/>
      <c r="J96" s="220">
        <f>BK96</f>
        <v>0</v>
      </c>
      <c r="K96" s="206"/>
      <c r="L96" s="211"/>
      <c r="M96" s="212"/>
      <c r="N96" s="213"/>
      <c r="O96" s="213"/>
      <c r="P96" s="214">
        <f>P97</f>
        <v>0</v>
      </c>
      <c r="Q96" s="213"/>
      <c r="R96" s="214">
        <f>R97</f>
        <v>0</v>
      </c>
      <c r="S96" s="213"/>
      <c r="T96" s="215">
        <f>T97</f>
        <v>0</v>
      </c>
      <c r="AR96" s="216" t="s">
        <v>198</v>
      </c>
      <c r="AT96" s="217" t="s">
        <v>71</v>
      </c>
      <c r="AU96" s="217" t="s">
        <v>80</v>
      </c>
      <c r="AY96" s="216" t="s">
        <v>164</v>
      </c>
      <c r="BK96" s="218">
        <f>BK97</f>
        <v>0</v>
      </c>
    </row>
    <row r="97" s="1" customFormat="1" ht="25.5" customHeight="1">
      <c r="B97" s="46"/>
      <c r="C97" s="221" t="s">
        <v>206</v>
      </c>
      <c r="D97" s="221" t="s">
        <v>166</v>
      </c>
      <c r="E97" s="222" t="s">
        <v>1549</v>
      </c>
      <c r="F97" s="223" t="s">
        <v>1550</v>
      </c>
      <c r="G97" s="224" t="s">
        <v>1527</v>
      </c>
      <c r="H97" s="294"/>
      <c r="I97" s="226"/>
      <c r="J97" s="227">
        <f>ROUND(I97*H97,2)</f>
        <v>0</v>
      </c>
      <c r="K97" s="223" t="s">
        <v>170</v>
      </c>
      <c r="L97" s="72"/>
      <c r="M97" s="228" t="s">
        <v>21</v>
      </c>
      <c r="N97" s="290" t="s">
        <v>43</v>
      </c>
      <c r="O97" s="291"/>
      <c r="P97" s="292">
        <f>O97*H97</f>
        <v>0</v>
      </c>
      <c r="Q97" s="292">
        <v>0</v>
      </c>
      <c r="R97" s="292">
        <f>Q97*H97</f>
        <v>0</v>
      </c>
      <c r="S97" s="292">
        <v>0</v>
      </c>
      <c r="T97" s="293">
        <f>S97*H97</f>
        <v>0</v>
      </c>
      <c r="AR97" s="24" t="s">
        <v>1521</v>
      </c>
      <c r="AT97" s="24" t="s">
        <v>166</v>
      </c>
      <c r="AU97" s="24" t="s">
        <v>82</v>
      </c>
      <c r="AY97" s="24" t="s">
        <v>164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24" t="s">
        <v>80</v>
      </c>
      <c r="BK97" s="232">
        <f>ROUND(I97*H97,2)</f>
        <v>0</v>
      </c>
      <c r="BL97" s="24" t="s">
        <v>1521</v>
      </c>
      <c r="BM97" s="24" t="s">
        <v>1551</v>
      </c>
    </row>
    <row r="98" s="1" customFormat="1" ht="6.96" customHeight="1">
      <c r="B98" s="67"/>
      <c r="C98" s="68"/>
      <c r="D98" s="68"/>
      <c r="E98" s="68"/>
      <c r="F98" s="68"/>
      <c r="G98" s="68"/>
      <c r="H98" s="68"/>
      <c r="I98" s="166"/>
      <c r="J98" s="68"/>
      <c r="K98" s="68"/>
      <c r="L98" s="72"/>
    </row>
  </sheetData>
  <sheetProtection sheet="1" autoFilter="0" formatColumns="0" formatRows="0" objects="1" scenarios="1" spinCount="100000" saltValue="JRELjtX0vDWjOSGLbzH8V7uJ1lR/BJmVGLUWpWk3QOYF5wSEz1v6CzblYx7VmydVsOHpd0KRB8Mw9Zp9mfyNQw==" hashValue="Xs7vbzS7V9c+NA9Q2h1Yu8ILNYQgtygUSjXcG2PaHiiANT4/H/mIN4el8WYIOvMitQrnNwBQAIHARHQxN1j+3Q==" algorithmName="SHA-512" password="CC35"/>
  <autoFilter ref="C82:K97"/>
  <mergeCells count="10">
    <mergeCell ref="E7:H7"/>
    <mergeCell ref="E9:H9"/>
    <mergeCell ref="E24:H24"/>
    <mergeCell ref="E45:H45"/>
    <mergeCell ref="E47:H47"/>
    <mergeCell ref="J51:J52"/>
    <mergeCell ref="E73:H73"/>
    <mergeCell ref="E75:H75"/>
    <mergeCell ref="G1:H1"/>
    <mergeCell ref="L2:V2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95" customWidth="1"/>
    <col min="2" max="2" width="1.664063" style="295" customWidth="1"/>
    <col min="3" max="4" width="5" style="295" customWidth="1"/>
    <col min="5" max="5" width="11.67" style="295" customWidth="1"/>
    <col min="6" max="6" width="9.17" style="295" customWidth="1"/>
    <col min="7" max="7" width="5" style="295" customWidth="1"/>
    <col min="8" max="8" width="77.83" style="295" customWidth="1"/>
    <col min="9" max="10" width="20" style="295" customWidth="1"/>
    <col min="11" max="11" width="1.664063" style="295" customWidth="1"/>
  </cols>
  <sheetData>
    <row r="1" ht="37.5" customHeight="1"/>
    <row r="2" ht="7.5" customHeight="1">
      <c r="B2" s="296"/>
      <c r="C2" s="297"/>
      <c r="D2" s="297"/>
      <c r="E2" s="297"/>
      <c r="F2" s="297"/>
      <c r="G2" s="297"/>
      <c r="H2" s="297"/>
      <c r="I2" s="297"/>
      <c r="J2" s="297"/>
      <c r="K2" s="298"/>
    </row>
    <row r="3" s="15" customFormat="1" ht="45" customHeight="1">
      <c r="B3" s="299"/>
      <c r="C3" s="300" t="s">
        <v>1552</v>
      </c>
      <c r="D3" s="300"/>
      <c r="E3" s="300"/>
      <c r="F3" s="300"/>
      <c r="G3" s="300"/>
      <c r="H3" s="300"/>
      <c r="I3" s="300"/>
      <c r="J3" s="300"/>
      <c r="K3" s="301"/>
    </row>
    <row r="4" ht="25.5" customHeight="1">
      <c r="B4" s="302"/>
      <c r="C4" s="303" t="s">
        <v>1553</v>
      </c>
      <c r="D4" s="303"/>
      <c r="E4" s="303"/>
      <c r="F4" s="303"/>
      <c r="G4" s="303"/>
      <c r="H4" s="303"/>
      <c r="I4" s="303"/>
      <c r="J4" s="303"/>
      <c r="K4" s="304"/>
    </row>
    <row r="5" ht="5.25" customHeight="1">
      <c r="B5" s="302"/>
      <c r="C5" s="305"/>
      <c r="D5" s="305"/>
      <c r="E5" s="305"/>
      <c r="F5" s="305"/>
      <c r="G5" s="305"/>
      <c r="H5" s="305"/>
      <c r="I5" s="305"/>
      <c r="J5" s="305"/>
      <c r="K5" s="304"/>
    </row>
    <row r="6" ht="15" customHeight="1">
      <c r="B6" s="302"/>
      <c r="C6" s="306" t="s">
        <v>1554</v>
      </c>
      <c r="D6" s="306"/>
      <c r="E6" s="306"/>
      <c r="F6" s="306"/>
      <c r="G6" s="306"/>
      <c r="H6" s="306"/>
      <c r="I6" s="306"/>
      <c r="J6" s="306"/>
      <c r="K6" s="304"/>
    </row>
    <row r="7" ht="15" customHeight="1">
      <c r="B7" s="307"/>
      <c r="C7" s="306" t="s">
        <v>1555</v>
      </c>
      <c r="D7" s="306"/>
      <c r="E7" s="306"/>
      <c r="F7" s="306"/>
      <c r="G7" s="306"/>
      <c r="H7" s="306"/>
      <c r="I7" s="306"/>
      <c r="J7" s="306"/>
      <c r="K7" s="304"/>
    </row>
    <row r="8" ht="12.75" customHeight="1">
      <c r="B8" s="307"/>
      <c r="C8" s="306"/>
      <c r="D8" s="306"/>
      <c r="E8" s="306"/>
      <c r="F8" s="306"/>
      <c r="G8" s="306"/>
      <c r="H8" s="306"/>
      <c r="I8" s="306"/>
      <c r="J8" s="306"/>
      <c r="K8" s="304"/>
    </row>
    <row r="9" ht="15" customHeight="1">
      <c r="B9" s="307"/>
      <c r="C9" s="306" t="s">
        <v>1556</v>
      </c>
      <c r="D9" s="306"/>
      <c r="E9" s="306"/>
      <c r="F9" s="306"/>
      <c r="G9" s="306"/>
      <c r="H9" s="306"/>
      <c r="I9" s="306"/>
      <c r="J9" s="306"/>
      <c r="K9" s="304"/>
    </row>
    <row r="10" ht="15" customHeight="1">
      <c r="B10" s="307"/>
      <c r="C10" s="306"/>
      <c r="D10" s="306" t="s">
        <v>1557</v>
      </c>
      <c r="E10" s="306"/>
      <c r="F10" s="306"/>
      <c r="G10" s="306"/>
      <c r="H10" s="306"/>
      <c r="I10" s="306"/>
      <c r="J10" s="306"/>
      <c r="K10" s="304"/>
    </row>
    <row r="11" ht="15" customHeight="1">
      <c r="B11" s="307"/>
      <c r="C11" s="308"/>
      <c r="D11" s="306" t="s">
        <v>1558</v>
      </c>
      <c r="E11" s="306"/>
      <c r="F11" s="306"/>
      <c r="G11" s="306"/>
      <c r="H11" s="306"/>
      <c r="I11" s="306"/>
      <c r="J11" s="306"/>
      <c r="K11" s="304"/>
    </row>
    <row r="12" ht="12.75" customHeight="1">
      <c r="B12" s="307"/>
      <c r="C12" s="308"/>
      <c r="D12" s="308"/>
      <c r="E12" s="308"/>
      <c r="F12" s="308"/>
      <c r="G12" s="308"/>
      <c r="H12" s="308"/>
      <c r="I12" s="308"/>
      <c r="J12" s="308"/>
      <c r="K12" s="304"/>
    </row>
    <row r="13" ht="15" customHeight="1">
      <c r="B13" s="307"/>
      <c r="C13" s="308"/>
      <c r="D13" s="306" t="s">
        <v>1559</v>
      </c>
      <c r="E13" s="306"/>
      <c r="F13" s="306"/>
      <c r="G13" s="306"/>
      <c r="H13" s="306"/>
      <c r="I13" s="306"/>
      <c r="J13" s="306"/>
      <c r="K13" s="304"/>
    </row>
    <row r="14" ht="15" customHeight="1">
      <c r="B14" s="307"/>
      <c r="C14" s="308"/>
      <c r="D14" s="306" t="s">
        <v>1560</v>
      </c>
      <c r="E14" s="306"/>
      <c r="F14" s="306"/>
      <c r="G14" s="306"/>
      <c r="H14" s="306"/>
      <c r="I14" s="306"/>
      <c r="J14" s="306"/>
      <c r="K14" s="304"/>
    </row>
    <row r="15" ht="15" customHeight="1">
      <c r="B15" s="307"/>
      <c r="C15" s="308"/>
      <c r="D15" s="306" t="s">
        <v>1561</v>
      </c>
      <c r="E15" s="306"/>
      <c r="F15" s="306"/>
      <c r="G15" s="306"/>
      <c r="H15" s="306"/>
      <c r="I15" s="306"/>
      <c r="J15" s="306"/>
      <c r="K15" s="304"/>
    </row>
    <row r="16" ht="15" customHeight="1">
      <c r="B16" s="307"/>
      <c r="C16" s="308"/>
      <c r="D16" s="308"/>
      <c r="E16" s="309" t="s">
        <v>79</v>
      </c>
      <c r="F16" s="306" t="s">
        <v>1562</v>
      </c>
      <c r="G16" s="306"/>
      <c r="H16" s="306"/>
      <c r="I16" s="306"/>
      <c r="J16" s="306"/>
      <c r="K16" s="304"/>
    </row>
    <row r="17" ht="15" customHeight="1">
      <c r="B17" s="307"/>
      <c r="C17" s="308"/>
      <c r="D17" s="308"/>
      <c r="E17" s="309" t="s">
        <v>1563</v>
      </c>
      <c r="F17" s="306" t="s">
        <v>1564</v>
      </c>
      <c r="G17" s="306"/>
      <c r="H17" s="306"/>
      <c r="I17" s="306"/>
      <c r="J17" s="306"/>
      <c r="K17" s="304"/>
    </row>
    <row r="18" ht="15" customHeight="1">
      <c r="B18" s="307"/>
      <c r="C18" s="308"/>
      <c r="D18" s="308"/>
      <c r="E18" s="309" t="s">
        <v>1565</v>
      </c>
      <c r="F18" s="306" t="s">
        <v>1566</v>
      </c>
      <c r="G18" s="306"/>
      <c r="H18" s="306"/>
      <c r="I18" s="306"/>
      <c r="J18" s="306"/>
      <c r="K18" s="304"/>
    </row>
    <row r="19" ht="15" customHeight="1">
      <c r="B19" s="307"/>
      <c r="C19" s="308"/>
      <c r="D19" s="308"/>
      <c r="E19" s="309" t="s">
        <v>1567</v>
      </c>
      <c r="F19" s="306" t="s">
        <v>1568</v>
      </c>
      <c r="G19" s="306"/>
      <c r="H19" s="306"/>
      <c r="I19" s="306"/>
      <c r="J19" s="306"/>
      <c r="K19" s="304"/>
    </row>
    <row r="20" ht="15" customHeight="1">
      <c r="B20" s="307"/>
      <c r="C20" s="308"/>
      <c r="D20" s="308"/>
      <c r="E20" s="309" t="s">
        <v>1569</v>
      </c>
      <c r="F20" s="306" t="s">
        <v>1570</v>
      </c>
      <c r="G20" s="306"/>
      <c r="H20" s="306"/>
      <c r="I20" s="306"/>
      <c r="J20" s="306"/>
      <c r="K20" s="304"/>
    </row>
    <row r="21" ht="15" customHeight="1">
      <c r="B21" s="307"/>
      <c r="C21" s="308"/>
      <c r="D21" s="308"/>
      <c r="E21" s="309" t="s">
        <v>1571</v>
      </c>
      <c r="F21" s="306" t="s">
        <v>1572</v>
      </c>
      <c r="G21" s="306"/>
      <c r="H21" s="306"/>
      <c r="I21" s="306"/>
      <c r="J21" s="306"/>
      <c r="K21" s="304"/>
    </row>
    <row r="22" ht="12.75" customHeight="1">
      <c r="B22" s="307"/>
      <c r="C22" s="308"/>
      <c r="D22" s="308"/>
      <c r="E22" s="308"/>
      <c r="F22" s="308"/>
      <c r="G22" s="308"/>
      <c r="H22" s="308"/>
      <c r="I22" s="308"/>
      <c r="J22" s="308"/>
      <c r="K22" s="304"/>
    </row>
    <row r="23" ht="15" customHeight="1">
      <c r="B23" s="307"/>
      <c r="C23" s="306" t="s">
        <v>1573</v>
      </c>
      <c r="D23" s="306"/>
      <c r="E23" s="306"/>
      <c r="F23" s="306"/>
      <c r="G23" s="306"/>
      <c r="H23" s="306"/>
      <c r="I23" s="306"/>
      <c r="J23" s="306"/>
      <c r="K23" s="304"/>
    </row>
    <row r="24" ht="15" customHeight="1">
      <c r="B24" s="307"/>
      <c r="C24" s="306" t="s">
        <v>1574</v>
      </c>
      <c r="D24" s="306"/>
      <c r="E24" s="306"/>
      <c r="F24" s="306"/>
      <c r="G24" s="306"/>
      <c r="H24" s="306"/>
      <c r="I24" s="306"/>
      <c r="J24" s="306"/>
      <c r="K24" s="304"/>
    </row>
    <row r="25" ht="15" customHeight="1">
      <c r="B25" s="307"/>
      <c r="C25" s="306"/>
      <c r="D25" s="306" t="s">
        <v>1575</v>
      </c>
      <c r="E25" s="306"/>
      <c r="F25" s="306"/>
      <c r="G25" s="306"/>
      <c r="H25" s="306"/>
      <c r="I25" s="306"/>
      <c r="J25" s="306"/>
      <c r="K25" s="304"/>
    </row>
    <row r="26" ht="15" customHeight="1">
      <c r="B26" s="307"/>
      <c r="C26" s="308"/>
      <c r="D26" s="306" t="s">
        <v>1576</v>
      </c>
      <c r="E26" s="306"/>
      <c r="F26" s="306"/>
      <c r="G26" s="306"/>
      <c r="H26" s="306"/>
      <c r="I26" s="306"/>
      <c r="J26" s="306"/>
      <c r="K26" s="304"/>
    </row>
    <row r="27" ht="12.75" customHeight="1">
      <c r="B27" s="307"/>
      <c r="C27" s="308"/>
      <c r="D27" s="308"/>
      <c r="E27" s="308"/>
      <c r="F27" s="308"/>
      <c r="G27" s="308"/>
      <c r="H27" s="308"/>
      <c r="I27" s="308"/>
      <c r="J27" s="308"/>
      <c r="K27" s="304"/>
    </row>
    <row r="28" ht="15" customHeight="1">
      <c r="B28" s="307"/>
      <c r="C28" s="308"/>
      <c r="D28" s="306" t="s">
        <v>1577</v>
      </c>
      <c r="E28" s="306"/>
      <c r="F28" s="306"/>
      <c r="G28" s="306"/>
      <c r="H28" s="306"/>
      <c r="I28" s="306"/>
      <c r="J28" s="306"/>
      <c r="K28" s="304"/>
    </row>
    <row r="29" ht="15" customHeight="1">
      <c r="B29" s="307"/>
      <c r="C29" s="308"/>
      <c r="D29" s="306" t="s">
        <v>1578</v>
      </c>
      <c r="E29" s="306"/>
      <c r="F29" s="306"/>
      <c r="G29" s="306"/>
      <c r="H29" s="306"/>
      <c r="I29" s="306"/>
      <c r="J29" s="306"/>
      <c r="K29" s="304"/>
    </row>
    <row r="30" ht="12.75" customHeight="1">
      <c r="B30" s="307"/>
      <c r="C30" s="308"/>
      <c r="D30" s="308"/>
      <c r="E30" s="308"/>
      <c r="F30" s="308"/>
      <c r="G30" s="308"/>
      <c r="H30" s="308"/>
      <c r="I30" s="308"/>
      <c r="J30" s="308"/>
      <c r="K30" s="304"/>
    </row>
    <row r="31" ht="15" customHeight="1">
      <c r="B31" s="307"/>
      <c r="C31" s="308"/>
      <c r="D31" s="306" t="s">
        <v>1579</v>
      </c>
      <c r="E31" s="306"/>
      <c r="F31" s="306"/>
      <c r="G31" s="306"/>
      <c r="H31" s="306"/>
      <c r="I31" s="306"/>
      <c r="J31" s="306"/>
      <c r="K31" s="304"/>
    </row>
    <row r="32" ht="15" customHeight="1">
      <c r="B32" s="307"/>
      <c r="C32" s="308"/>
      <c r="D32" s="306" t="s">
        <v>1580</v>
      </c>
      <c r="E32" s="306"/>
      <c r="F32" s="306"/>
      <c r="G32" s="306"/>
      <c r="H32" s="306"/>
      <c r="I32" s="306"/>
      <c r="J32" s="306"/>
      <c r="K32" s="304"/>
    </row>
    <row r="33" ht="15" customHeight="1">
      <c r="B33" s="307"/>
      <c r="C33" s="308"/>
      <c r="D33" s="306" t="s">
        <v>1581</v>
      </c>
      <c r="E33" s="306"/>
      <c r="F33" s="306"/>
      <c r="G33" s="306"/>
      <c r="H33" s="306"/>
      <c r="I33" s="306"/>
      <c r="J33" s="306"/>
      <c r="K33" s="304"/>
    </row>
    <row r="34" ht="15" customHeight="1">
      <c r="B34" s="307"/>
      <c r="C34" s="308"/>
      <c r="D34" s="306"/>
      <c r="E34" s="310" t="s">
        <v>149</v>
      </c>
      <c r="F34" s="306"/>
      <c r="G34" s="306" t="s">
        <v>1582</v>
      </c>
      <c r="H34" s="306"/>
      <c r="I34" s="306"/>
      <c r="J34" s="306"/>
      <c r="K34" s="304"/>
    </row>
    <row r="35" ht="30.75" customHeight="1">
      <c r="B35" s="307"/>
      <c r="C35" s="308"/>
      <c r="D35" s="306"/>
      <c r="E35" s="310" t="s">
        <v>1583</v>
      </c>
      <c r="F35" s="306"/>
      <c r="G35" s="306" t="s">
        <v>1584</v>
      </c>
      <c r="H35" s="306"/>
      <c r="I35" s="306"/>
      <c r="J35" s="306"/>
      <c r="K35" s="304"/>
    </row>
    <row r="36" ht="15" customHeight="1">
      <c r="B36" s="307"/>
      <c r="C36" s="308"/>
      <c r="D36" s="306"/>
      <c r="E36" s="310" t="s">
        <v>53</v>
      </c>
      <c r="F36" s="306"/>
      <c r="G36" s="306" t="s">
        <v>1585</v>
      </c>
      <c r="H36" s="306"/>
      <c r="I36" s="306"/>
      <c r="J36" s="306"/>
      <c r="K36" s="304"/>
    </row>
    <row r="37" ht="15" customHeight="1">
      <c r="B37" s="307"/>
      <c r="C37" s="308"/>
      <c r="D37" s="306"/>
      <c r="E37" s="310" t="s">
        <v>150</v>
      </c>
      <c r="F37" s="306"/>
      <c r="G37" s="306" t="s">
        <v>1586</v>
      </c>
      <c r="H37" s="306"/>
      <c r="I37" s="306"/>
      <c r="J37" s="306"/>
      <c r="K37" s="304"/>
    </row>
    <row r="38" ht="15" customHeight="1">
      <c r="B38" s="307"/>
      <c r="C38" s="308"/>
      <c r="D38" s="306"/>
      <c r="E38" s="310" t="s">
        <v>151</v>
      </c>
      <c r="F38" s="306"/>
      <c r="G38" s="306" t="s">
        <v>1587</v>
      </c>
      <c r="H38" s="306"/>
      <c r="I38" s="306"/>
      <c r="J38" s="306"/>
      <c r="K38" s="304"/>
    </row>
    <row r="39" ht="15" customHeight="1">
      <c r="B39" s="307"/>
      <c r="C39" s="308"/>
      <c r="D39" s="306"/>
      <c r="E39" s="310" t="s">
        <v>152</v>
      </c>
      <c r="F39" s="306"/>
      <c r="G39" s="306" t="s">
        <v>1588</v>
      </c>
      <c r="H39" s="306"/>
      <c r="I39" s="306"/>
      <c r="J39" s="306"/>
      <c r="K39" s="304"/>
    </row>
    <row r="40" ht="15" customHeight="1">
      <c r="B40" s="307"/>
      <c r="C40" s="308"/>
      <c r="D40" s="306"/>
      <c r="E40" s="310" t="s">
        <v>1589</v>
      </c>
      <c r="F40" s="306"/>
      <c r="G40" s="306" t="s">
        <v>1590</v>
      </c>
      <c r="H40" s="306"/>
      <c r="I40" s="306"/>
      <c r="J40" s="306"/>
      <c r="K40" s="304"/>
    </row>
    <row r="41" ht="15" customHeight="1">
      <c r="B41" s="307"/>
      <c r="C41" s="308"/>
      <c r="D41" s="306"/>
      <c r="E41" s="310"/>
      <c r="F41" s="306"/>
      <c r="G41" s="306" t="s">
        <v>1591</v>
      </c>
      <c r="H41" s="306"/>
      <c r="I41" s="306"/>
      <c r="J41" s="306"/>
      <c r="K41" s="304"/>
    </row>
    <row r="42" ht="15" customHeight="1">
      <c r="B42" s="307"/>
      <c r="C42" s="308"/>
      <c r="D42" s="306"/>
      <c r="E42" s="310" t="s">
        <v>1592</v>
      </c>
      <c r="F42" s="306"/>
      <c r="G42" s="306" t="s">
        <v>1593</v>
      </c>
      <c r="H42" s="306"/>
      <c r="I42" s="306"/>
      <c r="J42" s="306"/>
      <c r="K42" s="304"/>
    </row>
    <row r="43" ht="15" customHeight="1">
      <c r="B43" s="307"/>
      <c r="C43" s="308"/>
      <c r="D43" s="306"/>
      <c r="E43" s="310" t="s">
        <v>154</v>
      </c>
      <c r="F43" s="306"/>
      <c r="G43" s="306" t="s">
        <v>1594</v>
      </c>
      <c r="H43" s="306"/>
      <c r="I43" s="306"/>
      <c r="J43" s="306"/>
      <c r="K43" s="304"/>
    </row>
    <row r="44" ht="12.75" customHeight="1">
      <c r="B44" s="307"/>
      <c r="C44" s="308"/>
      <c r="D44" s="306"/>
      <c r="E44" s="306"/>
      <c r="F44" s="306"/>
      <c r="G44" s="306"/>
      <c r="H44" s="306"/>
      <c r="I44" s="306"/>
      <c r="J44" s="306"/>
      <c r="K44" s="304"/>
    </row>
    <row r="45" ht="15" customHeight="1">
      <c r="B45" s="307"/>
      <c r="C45" s="308"/>
      <c r="D45" s="306" t="s">
        <v>1595</v>
      </c>
      <c r="E45" s="306"/>
      <c r="F45" s="306"/>
      <c r="G45" s="306"/>
      <c r="H45" s="306"/>
      <c r="I45" s="306"/>
      <c r="J45" s="306"/>
      <c r="K45" s="304"/>
    </row>
    <row r="46" ht="15" customHeight="1">
      <c r="B46" s="307"/>
      <c r="C46" s="308"/>
      <c r="D46" s="308"/>
      <c r="E46" s="306" t="s">
        <v>1596</v>
      </c>
      <c r="F46" s="306"/>
      <c r="G46" s="306"/>
      <c r="H46" s="306"/>
      <c r="I46" s="306"/>
      <c r="J46" s="306"/>
      <c r="K46" s="304"/>
    </row>
    <row r="47" ht="15" customHeight="1">
      <c r="B47" s="307"/>
      <c r="C47" s="308"/>
      <c r="D47" s="308"/>
      <c r="E47" s="306" t="s">
        <v>1597</v>
      </c>
      <c r="F47" s="306"/>
      <c r="G47" s="306"/>
      <c r="H47" s="306"/>
      <c r="I47" s="306"/>
      <c r="J47" s="306"/>
      <c r="K47" s="304"/>
    </row>
    <row r="48" ht="15" customHeight="1">
      <c r="B48" s="307"/>
      <c r="C48" s="308"/>
      <c r="D48" s="308"/>
      <c r="E48" s="306" t="s">
        <v>1598</v>
      </c>
      <c r="F48" s="306"/>
      <c r="G48" s="306"/>
      <c r="H48" s="306"/>
      <c r="I48" s="306"/>
      <c r="J48" s="306"/>
      <c r="K48" s="304"/>
    </row>
    <row r="49" ht="15" customHeight="1">
      <c r="B49" s="307"/>
      <c r="C49" s="308"/>
      <c r="D49" s="306" t="s">
        <v>1599</v>
      </c>
      <c r="E49" s="306"/>
      <c r="F49" s="306"/>
      <c r="G49" s="306"/>
      <c r="H49" s="306"/>
      <c r="I49" s="306"/>
      <c r="J49" s="306"/>
      <c r="K49" s="304"/>
    </row>
    <row r="50" ht="25.5" customHeight="1">
      <c r="B50" s="302"/>
      <c r="C50" s="303" t="s">
        <v>1600</v>
      </c>
      <c r="D50" s="303"/>
      <c r="E50" s="303"/>
      <c r="F50" s="303"/>
      <c r="G50" s="303"/>
      <c r="H50" s="303"/>
      <c r="I50" s="303"/>
      <c r="J50" s="303"/>
      <c r="K50" s="304"/>
    </row>
    <row r="51" ht="5.25" customHeight="1">
      <c r="B51" s="302"/>
      <c r="C51" s="305"/>
      <c r="D51" s="305"/>
      <c r="E51" s="305"/>
      <c r="F51" s="305"/>
      <c r="G51" s="305"/>
      <c r="H51" s="305"/>
      <c r="I51" s="305"/>
      <c r="J51" s="305"/>
      <c r="K51" s="304"/>
    </row>
    <row r="52" ht="15" customHeight="1">
      <c r="B52" s="302"/>
      <c r="C52" s="306" t="s">
        <v>1601</v>
      </c>
      <c r="D52" s="306"/>
      <c r="E52" s="306"/>
      <c r="F52" s="306"/>
      <c r="G52" s="306"/>
      <c r="H52" s="306"/>
      <c r="I52" s="306"/>
      <c r="J52" s="306"/>
      <c r="K52" s="304"/>
    </row>
    <row r="53" ht="15" customHeight="1">
      <c r="B53" s="302"/>
      <c r="C53" s="306" t="s">
        <v>1602</v>
      </c>
      <c r="D53" s="306"/>
      <c r="E53" s="306"/>
      <c r="F53" s="306"/>
      <c r="G53" s="306"/>
      <c r="H53" s="306"/>
      <c r="I53" s="306"/>
      <c r="J53" s="306"/>
      <c r="K53" s="304"/>
    </row>
    <row r="54" ht="12.75" customHeight="1">
      <c r="B54" s="302"/>
      <c r="C54" s="306"/>
      <c r="D54" s="306"/>
      <c r="E54" s="306"/>
      <c r="F54" s="306"/>
      <c r="G54" s="306"/>
      <c r="H54" s="306"/>
      <c r="I54" s="306"/>
      <c r="J54" s="306"/>
      <c r="K54" s="304"/>
    </row>
    <row r="55" ht="15" customHeight="1">
      <c r="B55" s="302"/>
      <c r="C55" s="306" t="s">
        <v>1603</v>
      </c>
      <c r="D55" s="306"/>
      <c r="E55" s="306"/>
      <c r="F55" s="306"/>
      <c r="G55" s="306"/>
      <c r="H55" s="306"/>
      <c r="I55" s="306"/>
      <c r="J55" s="306"/>
      <c r="K55" s="304"/>
    </row>
    <row r="56" ht="15" customHeight="1">
      <c r="B56" s="302"/>
      <c r="C56" s="308"/>
      <c r="D56" s="306" t="s">
        <v>1604</v>
      </c>
      <c r="E56" s="306"/>
      <c r="F56" s="306"/>
      <c r="G56" s="306"/>
      <c r="H56" s="306"/>
      <c r="I56" s="306"/>
      <c r="J56" s="306"/>
      <c r="K56" s="304"/>
    </row>
    <row r="57" ht="15" customHeight="1">
      <c r="B57" s="302"/>
      <c r="C57" s="308"/>
      <c r="D57" s="306" t="s">
        <v>1605</v>
      </c>
      <c r="E57" s="306"/>
      <c r="F57" s="306"/>
      <c r="G57" s="306"/>
      <c r="H57" s="306"/>
      <c r="I57" s="306"/>
      <c r="J57" s="306"/>
      <c r="K57" s="304"/>
    </row>
    <row r="58" ht="15" customHeight="1">
      <c r="B58" s="302"/>
      <c r="C58" s="308"/>
      <c r="D58" s="306" t="s">
        <v>1606</v>
      </c>
      <c r="E58" s="306"/>
      <c r="F58" s="306"/>
      <c r="G58" s="306"/>
      <c r="H58" s="306"/>
      <c r="I58" s="306"/>
      <c r="J58" s="306"/>
      <c r="K58" s="304"/>
    </row>
    <row r="59" ht="15" customHeight="1">
      <c r="B59" s="302"/>
      <c r="C59" s="308"/>
      <c r="D59" s="306" t="s">
        <v>1607</v>
      </c>
      <c r="E59" s="306"/>
      <c r="F59" s="306"/>
      <c r="G59" s="306"/>
      <c r="H59" s="306"/>
      <c r="I59" s="306"/>
      <c r="J59" s="306"/>
      <c r="K59" s="304"/>
    </row>
    <row r="60" ht="15" customHeight="1">
      <c r="B60" s="302"/>
      <c r="C60" s="308"/>
      <c r="D60" s="311" t="s">
        <v>1608</v>
      </c>
      <c r="E60" s="311"/>
      <c r="F60" s="311"/>
      <c r="G60" s="311"/>
      <c r="H60" s="311"/>
      <c r="I60" s="311"/>
      <c r="J60" s="311"/>
      <c r="K60" s="304"/>
    </row>
    <row r="61" ht="15" customHeight="1">
      <c r="B61" s="302"/>
      <c r="C61" s="308"/>
      <c r="D61" s="306" t="s">
        <v>1609</v>
      </c>
      <c r="E61" s="306"/>
      <c r="F61" s="306"/>
      <c r="G61" s="306"/>
      <c r="H61" s="306"/>
      <c r="I61" s="306"/>
      <c r="J61" s="306"/>
      <c r="K61" s="304"/>
    </row>
    <row r="62" ht="12.75" customHeight="1">
      <c r="B62" s="302"/>
      <c r="C62" s="308"/>
      <c r="D62" s="308"/>
      <c r="E62" s="312"/>
      <c r="F62" s="308"/>
      <c r="G62" s="308"/>
      <c r="H62" s="308"/>
      <c r="I62" s="308"/>
      <c r="J62" s="308"/>
      <c r="K62" s="304"/>
    </row>
    <row r="63" ht="15" customHeight="1">
      <c r="B63" s="302"/>
      <c r="C63" s="308"/>
      <c r="D63" s="306" t="s">
        <v>1610</v>
      </c>
      <c r="E63" s="306"/>
      <c r="F63" s="306"/>
      <c r="G63" s="306"/>
      <c r="H63" s="306"/>
      <c r="I63" s="306"/>
      <c r="J63" s="306"/>
      <c r="K63" s="304"/>
    </row>
    <row r="64" ht="15" customHeight="1">
      <c r="B64" s="302"/>
      <c r="C64" s="308"/>
      <c r="D64" s="311" t="s">
        <v>1611</v>
      </c>
      <c r="E64" s="311"/>
      <c r="F64" s="311"/>
      <c r="G64" s="311"/>
      <c r="H64" s="311"/>
      <c r="I64" s="311"/>
      <c r="J64" s="311"/>
      <c r="K64" s="304"/>
    </row>
    <row r="65" ht="15" customHeight="1">
      <c r="B65" s="302"/>
      <c r="C65" s="308"/>
      <c r="D65" s="306" t="s">
        <v>1612</v>
      </c>
      <c r="E65" s="306"/>
      <c r="F65" s="306"/>
      <c r="G65" s="306"/>
      <c r="H65" s="306"/>
      <c r="I65" s="306"/>
      <c r="J65" s="306"/>
      <c r="K65" s="304"/>
    </row>
    <row r="66" ht="15" customHeight="1">
      <c r="B66" s="302"/>
      <c r="C66" s="308"/>
      <c r="D66" s="306" t="s">
        <v>1613</v>
      </c>
      <c r="E66" s="306"/>
      <c r="F66" s="306"/>
      <c r="G66" s="306"/>
      <c r="H66" s="306"/>
      <c r="I66" s="306"/>
      <c r="J66" s="306"/>
      <c r="K66" s="304"/>
    </row>
    <row r="67" ht="15" customHeight="1">
      <c r="B67" s="302"/>
      <c r="C67" s="308"/>
      <c r="D67" s="306" t="s">
        <v>1614</v>
      </c>
      <c r="E67" s="306"/>
      <c r="F67" s="306"/>
      <c r="G67" s="306"/>
      <c r="H67" s="306"/>
      <c r="I67" s="306"/>
      <c r="J67" s="306"/>
      <c r="K67" s="304"/>
    </row>
    <row r="68" ht="15" customHeight="1">
      <c r="B68" s="302"/>
      <c r="C68" s="308"/>
      <c r="D68" s="306" t="s">
        <v>1615</v>
      </c>
      <c r="E68" s="306"/>
      <c r="F68" s="306"/>
      <c r="G68" s="306"/>
      <c r="H68" s="306"/>
      <c r="I68" s="306"/>
      <c r="J68" s="306"/>
      <c r="K68" s="304"/>
    </row>
    <row r="69" ht="12.75" customHeight="1">
      <c r="B69" s="313"/>
      <c r="C69" s="314"/>
      <c r="D69" s="314"/>
      <c r="E69" s="314"/>
      <c r="F69" s="314"/>
      <c r="G69" s="314"/>
      <c r="H69" s="314"/>
      <c r="I69" s="314"/>
      <c r="J69" s="314"/>
      <c r="K69" s="315"/>
    </row>
    <row r="70" ht="18.75" customHeight="1">
      <c r="B70" s="316"/>
      <c r="C70" s="316"/>
      <c r="D70" s="316"/>
      <c r="E70" s="316"/>
      <c r="F70" s="316"/>
      <c r="G70" s="316"/>
      <c r="H70" s="316"/>
      <c r="I70" s="316"/>
      <c r="J70" s="316"/>
      <c r="K70" s="317"/>
    </row>
    <row r="71" ht="18.75" customHeight="1">
      <c r="B71" s="317"/>
      <c r="C71" s="317"/>
      <c r="D71" s="317"/>
      <c r="E71" s="317"/>
      <c r="F71" s="317"/>
      <c r="G71" s="317"/>
      <c r="H71" s="317"/>
      <c r="I71" s="317"/>
      <c r="J71" s="317"/>
      <c r="K71" s="317"/>
    </row>
    <row r="72" ht="7.5" customHeight="1">
      <c r="B72" s="318"/>
      <c r="C72" s="319"/>
      <c r="D72" s="319"/>
      <c r="E72" s="319"/>
      <c r="F72" s="319"/>
      <c r="G72" s="319"/>
      <c r="H72" s="319"/>
      <c r="I72" s="319"/>
      <c r="J72" s="319"/>
      <c r="K72" s="320"/>
    </row>
    <row r="73" ht="45" customHeight="1">
      <c r="B73" s="321"/>
      <c r="C73" s="322" t="s">
        <v>114</v>
      </c>
      <c r="D73" s="322"/>
      <c r="E73" s="322"/>
      <c r="F73" s="322"/>
      <c r="G73" s="322"/>
      <c r="H73" s="322"/>
      <c r="I73" s="322"/>
      <c r="J73" s="322"/>
      <c r="K73" s="323"/>
    </row>
    <row r="74" ht="17.25" customHeight="1">
      <c r="B74" s="321"/>
      <c r="C74" s="324" t="s">
        <v>1616</v>
      </c>
      <c r="D74" s="324"/>
      <c r="E74" s="324"/>
      <c r="F74" s="324" t="s">
        <v>1617</v>
      </c>
      <c r="G74" s="325"/>
      <c r="H74" s="324" t="s">
        <v>150</v>
      </c>
      <c r="I74" s="324" t="s">
        <v>57</v>
      </c>
      <c r="J74" s="324" t="s">
        <v>1618</v>
      </c>
      <c r="K74" s="323"/>
    </row>
    <row r="75" ht="17.25" customHeight="1">
      <c r="B75" s="321"/>
      <c r="C75" s="326" t="s">
        <v>1619</v>
      </c>
      <c r="D75" s="326"/>
      <c r="E75" s="326"/>
      <c r="F75" s="327" t="s">
        <v>1620</v>
      </c>
      <c r="G75" s="328"/>
      <c r="H75" s="326"/>
      <c r="I75" s="326"/>
      <c r="J75" s="326" t="s">
        <v>1621</v>
      </c>
      <c r="K75" s="323"/>
    </row>
    <row r="76" ht="5.25" customHeight="1">
      <c r="B76" s="321"/>
      <c r="C76" s="329"/>
      <c r="D76" s="329"/>
      <c r="E76" s="329"/>
      <c r="F76" s="329"/>
      <c r="G76" s="330"/>
      <c r="H76" s="329"/>
      <c r="I76" s="329"/>
      <c r="J76" s="329"/>
      <c r="K76" s="323"/>
    </row>
    <row r="77" ht="15" customHeight="1">
      <c r="B77" s="321"/>
      <c r="C77" s="310" t="s">
        <v>53</v>
      </c>
      <c r="D77" s="329"/>
      <c r="E77" s="329"/>
      <c r="F77" s="331" t="s">
        <v>1622</v>
      </c>
      <c r="G77" s="330"/>
      <c r="H77" s="310" t="s">
        <v>1623</v>
      </c>
      <c r="I77" s="310" t="s">
        <v>1624</v>
      </c>
      <c r="J77" s="310">
        <v>20</v>
      </c>
      <c r="K77" s="323"/>
    </row>
    <row r="78" ht="15" customHeight="1">
      <c r="B78" s="321"/>
      <c r="C78" s="310" t="s">
        <v>1625</v>
      </c>
      <c r="D78" s="310"/>
      <c r="E78" s="310"/>
      <c r="F78" s="331" t="s">
        <v>1622</v>
      </c>
      <c r="G78" s="330"/>
      <c r="H78" s="310" t="s">
        <v>1626</v>
      </c>
      <c r="I78" s="310" t="s">
        <v>1624</v>
      </c>
      <c r="J78" s="310">
        <v>120</v>
      </c>
      <c r="K78" s="323"/>
    </row>
    <row r="79" ht="15" customHeight="1">
      <c r="B79" s="332"/>
      <c r="C79" s="310" t="s">
        <v>1627</v>
      </c>
      <c r="D79" s="310"/>
      <c r="E79" s="310"/>
      <c r="F79" s="331" t="s">
        <v>1628</v>
      </c>
      <c r="G79" s="330"/>
      <c r="H79" s="310" t="s">
        <v>1629</v>
      </c>
      <c r="I79" s="310" t="s">
        <v>1624</v>
      </c>
      <c r="J79" s="310">
        <v>50</v>
      </c>
      <c r="K79" s="323"/>
    </row>
    <row r="80" ht="15" customHeight="1">
      <c r="B80" s="332"/>
      <c r="C80" s="310" t="s">
        <v>1630</v>
      </c>
      <c r="D80" s="310"/>
      <c r="E80" s="310"/>
      <c r="F80" s="331" t="s">
        <v>1622</v>
      </c>
      <c r="G80" s="330"/>
      <c r="H80" s="310" t="s">
        <v>1631</v>
      </c>
      <c r="I80" s="310" t="s">
        <v>1632</v>
      </c>
      <c r="J80" s="310"/>
      <c r="K80" s="323"/>
    </row>
    <row r="81" ht="15" customHeight="1">
      <c r="B81" s="332"/>
      <c r="C81" s="333" t="s">
        <v>1633</v>
      </c>
      <c r="D81" s="333"/>
      <c r="E81" s="333"/>
      <c r="F81" s="334" t="s">
        <v>1628</v>
      </c>
      <c r="G81" s="333"/>
      <c r="H81" s="333" t="s">
        <v>1634</v>
      </c>
      <c r="I81" s="333" t="s">
        <v>1624</v>
      </c>
      <c r="J81" s="333">
        <v>15</v>
      </c>
      <c r="K81" s="323"/>
    </row>
    <row r="82" ht="15" customHeight="1">
      <c r="B82" s="332"/>
      <c r="C82" s="333" t="s">
        <v>1635</v>
      </c>
      <c r="D82" s="333"/>
      <c r="E82" s="333"/>
      <c r="F82" s="334" t="s">
        <v>1628</v>
      </c>
      <c r="G82" s="333"/>
      <c r="H82" s="333" t="s">
        <v>1636</v>
      </c>
      <c r="I82" s="333" t="s">
        <v>1624</v>
      </c>
      <c r="J82" s="333">
        <v>15</v>
      </c>
      <c r="K82" s="323"/>
    </row>
    <row r="83" ht="15" customHeight="1">
      <c r="B83" s="332"/>
      <c r="C83" s="333" t="s">
        <v>1637</v>
      </c>
      <c r="D83" s="333"/>
      <c r="E83" s="333"/>
      <c r="F83" s="334" t="s">
        <v>1628</v>
      </c>
      <c r="G83" s="333"/>
      <c r="H83" s="333" t="s">
        <v>1638</v>
      </c>
      <c r="I83" s="333" t="s">
        <v>1624</v>
      </c>
      <c r="J83" s="333">
        <v>20</v>
      </c>
      <c r="K83" s="323"/>
    </row>
    <row r="84" ht="15" customHeight="1">
      <c r="B84" s="332"/>
      <c r="C84" s="333" t="s">
        <v>1639</v>
      </c>
      <c r="D84" s="333"/>
      <c r="E84" s="333"/>
      <c r="F84" s="334" t="s">
        <v>1628</v>
      </c>
      <c r="G84" s="333"/>
      <c r="H84" s="333" t="s">
        <v>1640</v>
      </c>
      <c r="I84" s="333" t="s">
        <v>1624</v>
      </c>
      <c r="J84" s="333">
        <v>20</v>
      </c>
      <c r="K84" s="323"/>
    </row>
    <row r="85" ht="15" customHeight="1">
      <c r="B85" s="332"/>
      <c r="C85" s="310" t="s">
        <v>1641</v>
      </c>
      <c r="D85" s="310"/>
      <c r="E85" s="310"/>
      <c r="F85" s="331" t="s">
        <v>1628</v>
      </c>
      <c r="G85" s="330"/>
      <c r="H85" s="310" t="s">
        <v>1642</v>
      </c>
      <c r="I85" s="310" t="s">
        <v>1624</v>
      </c>
      <c r="J85" s="310">
        <v>50</v>
      </c>
      <c r="K85" s="323"/>
    </row>
    <row r="86" ht="15" customHeight="1">
      <c r="B86" s="332"/>
      <c r="C86" s="310" t="s">
        <v>1643</v>
      </c>
      <c r="D86" s="310"/>
      <c r="E86" s="310"/>
      <c r="F86" s="331" t="s">
        <v>1628</v>
      </c>
      <c r="G86" s="330"/>
      <c r="H86" s="310" t="s">
        <v>1644</v>
      </c>
      <c r="I86" s="310" t="s">
        <v>1624</v>
      </c>
      <c r="J86" s="310">
        <v>20</v>
      </c>
      <c r="K86" s="323"/>
    </row>
    <row r="87" ht="15" customHeight="1">
      <c r="B87" s="332"/>
      <c r="C87" s="310" t="s">
        <v>1645</v>
      </c>
      <c r="D87" s="310"/>
      <c r="E87" s="310"/>
      <c r="F87" s="331" t="s">
        <v>1628</v>
      </c>
      <c r="G87" s="330"/>
      <c r="H87" s="310" t="s">
        <v>1646</v>
      </c>
      <c r="I87" s="310" t="s">
        <v>1624</v>
      </c>
      <c r="J87" s="310">
        <v>20</v>
      </c>
      <c r="K87" s="323"/>
    </row>
    <row r="88" ht="15" customHeight="1">
      <c r="B88" s="332"/>
      <c r="C88" s="310" t="s">
        <v>1647</v>
      </c>
      <c r="D88" s="310"/>
      <c r="E88" s="310"/>
      <c r="F88" s="331" t="s">
        <v>1628</v>
      </c>
      <c r="G88" s="330"/>
      <c r="H88" s="310" t="s">
        <v>1648</v>
      </c>
      <c r="I88" s="310" t="s">
        <v>1624</v>
      </c>
      <c r="J88" s="310">
        <v>50</v>
      </c>
      <c r="K88" s="323"/>
    </row>
    <row r="89" ht="15" customHeight="1">
      <c r="B89" s="332"/>
      <c r="C89" s="310" t="s">
        <v>1649</v>
      </c>
      <c r="D89" s="310"/>
      <c r="E89" s="310"/>
      <c r="F89" s="331" t="s">
        <v>1628</v>
      </c>
      <c r="G89" s="330"/>
      <c r="H89" s="310" t="s">
        <v>1649</v>
      </c>
      <c r="I89" s="310" t="s">
        <v>1624</v>
      </c>
      <c r="J89" s="310">
        <v>50</v>
      </c>
      <c r="K89" s="323"/>
    </row>
    <row r="90" ht="15" customHeight="1">
      <c r="B90" s="332"/>
      <c r="C90" s="310" t="s">
        <v>155</v>
      </c>
      <c r="D90" s="310"/>
      <c r="E90" s="310"/>
      <c r="F90" s="331" t="s">
        <v>1628</v>
      </c>
      <c r="G90" s="330"/>
      <c r="H90" s="310" t="s">
        <v>1650</v>
      </c>
      <c r="I90" s="310" t="s">
        <v>1624</v>
      </c>
      <c r="J90" s="310">
        <v>255</v>
      </c>
      <c r="K90" s="323"/>
    </row>
    <row r="91" ht="15" customHeight="1">
      <c r="B91" s="332"/>
      <c r="C91" s="310" t="s">
        <v>1651</v>
      </c>
      <c r="D91" s="310"/>
      <c r="E91" s="310"/>
      <c r="F91" s="331" t="s">
        <v>1622</v>
      </c>
      <c r="G91" s="330"/>
      <c r="H91" s="310" t="s">
        <v>1652</v>
      </c>
      <c r="I91" s="310" t="s">
        <v>1653</v>
      </c>
      <c r="J91" s="310"/>
      <c r="K91" s="323"/>
    </row>
    <row r="92" ht="15" customHeight="1">
      <c r="B92" s="332"/>
      <c r="C92" s="310" t="s">
        <v>1654</v>
      </c>
      <c r="D92" s="310"/>
      <c r="E92" s="310"/>
      <c r="F92" s="331" t="s">
        <v>1622</v>
      </c>
      <c r="G92" s="330"/>
      <c r="H92" s="310" t="s">
        <v>1655</v>
      </c>
      <c r="I92" s="310" t="s">
        <v>1656</v>
      </c>
      <c r="J92" s="310"/>
      <c r="K92" s="323"/>
    </row>
    <row r="93" ht="15" customHeight="1">
      <c r="B93" s="332"/>
      <c r="C93" s="310" t="s">
        <v>1657</v>
      </c>
      <c r="D93" s="310"/>
      <c r="E93" s="310"/>
      <c r="F93" s="331" t="s">
        <v>1622</v>
      </c>
      <c r="G93" s="330"/>
      <c r="H93" s="310" t="s">
        <v>1657</v>
      </c>
      <c r="I93" s="310" t="s">
        <v>1656</v>
      </c>
      <c r="J93" s="310"/>
      <c r="K93" s="323"/>
    </row>
    <row r="94" ht="15" customHeight="1">
      <c r="B94" s="332"/>
      <c r="C94" s="310" t="s">
        <v>38</v>
      </c>
      <c r="D94" s="310"/>
      <c r="E94" s="310"/>
      <c r="F94" s="331" t="s">
        <v>1622</v>
      </c>
      <c r="G94" s="330"/>
      <c r="H94" s="310" t="s">
        <v>1658</v>
      </c>
      <c r="I94" s="310" t="s">
        <v>1656</v>
      </c>
      <c r="J94" s="310"/>
      <c r="K94" s="323"/>
    </row>
    <row r="95" ht="15" customHeight="1">
      <c r="B95" s="332"/>
      <c r="C95" s="310" t="s">
        <v>48</v>
      </c>
      <c r="D95" s="310"/>
      <c r="E95" s="310"/>
      <c r="F95" s="331" t="s">
        <v>1622</v>
      </c>
      <c r="G95" s="330"/>
      <c r="H95" s="310" t="s">
        <v>1659</v>
      </c>
      <c r="I95" s="310" t="s">
        <v>1656</v>
      </c>
      <c r="J95" s="310"/>
      <c r="K95" s="323"/>
    </row>
    <row r="96" ht="15" customHeight="1">
      <c r="B96" s="335"/>
      <c r="C96" s="336"/>
      <c r="D96" s="336"/>
      <c r="E96" s="336"/>
      <c r="F96" s="336"/>
      <c r="G96" s="336"/>
      <c r="H96" s="336"/>
      <c r="I96" s="336"/>
      <c r="J96" s="336"/>
      <c r="K96" s="337"/>
    </row>
    <row r="97" ht="18.75" customHeight="1">
      <c r="B97" s="338"/>
      <c r="C97" s="339"/>
      <c r="D97" s="339"/>
      <c r="E97" s="339"/>
      <c r="F97" s="339"/>
      <c r="G97" s="339"/>
      <c r="H97" s="339"/>
      <c r="I97" s="339"/>
      <c r="J97" s="339"/>
      <c r="K97" s="338"/>
    </row>
    <row r="98" ht="18.75" customHeight="1">
      <c r="B98" s="317"/>
      <c r="C98" s="317"/>
      <c r="D98" s="317"/>
      <c r="E98" s="317"/>
      <c r="F98" s="317"/>
      <c r="G98" s="317"/>
      <c r="H98" s="317"/>
      <c r="I98" s="317"/>
      <c r="J98" s="317"/>
      <c r="K98" s="317"/>
    </row>
    <row r="99" ht="7.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20"/>
    </row>
    <row r="100" ht="45" customHeight="1">
      <c r="B100" s="321"/>
      <c r="C100" s="322" t="s">
        <v>1660</v>
      </c>
      <c r="D100" s="322"/>
      <c r="E100" s="322"/>
      <c r="F100" s="322"/>
      <c r="G100" s="322"/>
      <c r="H100" s="322"/>
      <c r="I100" s="322"/>
      <c r="J100" s="322"/>
      <c r="K100" s="323"/>
    </row>
    <row r="101" ht="17.25" customHeight="1">
      <c r="B101" s="321"/>
      <c r="C101" s="324" t="s">
        <v>1616</v>
      </c>
      <c r="D101" s="324"/>
      <c r="E101" s="324"/>
      <c r="F101" s="324" t="s">
        <v>1617</v>
      </c>
      <c r="G101" s="325"/>
      <c r="H101" s="324" t="s">
        <v>150</v>
      </c>
      <c r="I101" s="324" t="s">
        <v>57</v>
      </c>
      <c r="J101" s="324" t="s">
        <v>1618</v>
      </c>
      <c r="K101" s="323"/>
    </row>
    <row r="102" ht="17.25" customHeight="1">
      <c r="B102" s="321"/>
      <c r="C102" s="326" t="s">
        <v>1619</v>
      </c>
      <c r="D102" s="326"/>
      <c r="E102" s="326"/>
      <c r="F102" s="327" t="s">
        <v>1620</v>
      </c>
      <c r="G102" s="328"/>
      <c r="H102" s="326"/>
      <c r="I102" s="326"/>
      <c r="J102" s="326" t="s">
        <v>1621</v>
      </c>
      <c r="K102" s="323"/>
    </row>
    <row r="103" ht="5.25" customHeight="1">
      <c r="B103" s="321"/>
      <c r="C103" s="324"/>
      <c r="D103" s="324"/>
      <c r="E103" s="324"/>
      <c r="F103" s="324"/>
      <c r="G103" s="340"/>
      <c r="H103" s="324"/>
      <c r="I103" s="324"/>
      <c r="J103" s="324"/>
      <c r="K103" s="323"/>
    </row>
    <row r="104" ht="15" customHeight="1">
      <c r="B104" s="321"/>
      <c r="C104" s="310" t="s">
        <v>53</v>
      </c>
      <c r="D104" s="329"/>
      <c r="E104" s="329"/>
      <c r="F104" s="331" t="s">
        <v>1622</v>
      </c>
      <c r="G104" s="340"/>
      <c r="H104" s="310" t="s">
        <v>1661</v>
      </c>
      <c r="I104" s="310" t="s">
        <v>1624</v>
      </c>
      <c r="J104" s="310">
        <v>20</v>
      </c>
      <c r="K104" s="323"/>
    </row>
    <row r="105" ht="15" customHeight="1">
      <c r="B105" s="321"/>
      <c r="C105" s="310" t="s">
        <v>1625</v>
      </c>
      <c r="D105" s="310"/>
      <c r="E105" s="310"/>
      <c r="F105" s="331" t="s">
        <v>1622</v>
      </c>
      <c r="G105" s="310"/>
      <c r="H105" s="310" t="s">
        <v>1661</v>
      </c>
      <c r="I105" s="310" t="s">
        <v>1624</v>
      </c>
      <c r="J105" s="310">
        <v>120</v>
      </c>
      <c r="K105" s="323"/>
    </row>
    <row r="106" ht="15" customHeight="1">
      <c r="B106" s="332"/>
      <c r="C106" s="310" t="s">
        <v>1627</v>
      </c>
      <c r="D106" s="310"/>
      <c r="E106" s="310"/>
      <c r="F106" s="331" t="s">
        <v>1628</v>
      </c>
      <c r="G106" s="310"/>
      <c r="H106" s="310" t="s">
        <v>1661</v>
      </c>
      <c r="I106" s="310" t="s">
        <v>1624</v>
      </c>
      <c r="J106" s="310">
        <v>50</v>
      </c>
      <c r="K106" s="323"/>
    </row>
    <row r="107" ht="15" customHeight="1">
      <c r="B107" s="332"/>
      <c r="C107" s="310" t="s">
        <v>1630</v>
      </c>
      <c r="D107" s="310"/>
      <c r="E107" s="310"/>
      <c r="F107" s="331" t="s">
        <v>1622</v>
      </c>
      <c r="G107" s="310"/>
      <c r="H107" s="310" t="s">
        <v>1661</v>
      </c>
      <c r="I107" s="310" t="s">
        <v>1632</v>
      </c>
      <c r="J107" s="310"/>
      <c r="K107" s="323"/>
    </row>
    <row r="108" ht="15" customHeight="1">
      <c r="B108" s="332"/>
      <c r="C108" s="310" t="s">
        <v>1641</v>
      </c>
      <c r="D108" s="310"/>
      <c r="E108" s="310"/>
      <c r="F108" s="331" t="s">
        <v>1628</v>
      </c>
      <c r="G108" s="310"/>
      <c r="H108" s="310" t="s">
        <v>1661</v>
      </c>
      <c r="I108" s="310" t="s">
        <v>1624</v>
      </c>
      <c r="J108" s="310">
        <v>50</v>
      </c>
      <c r="K108" s="323"/>
    </row>
    <row r="109" ht="15" customHeight="1">
      <c r="B109" s="332"/>
      <c r="C109" s="310" t="s">
        <v>1649</v>
      </c>
      <c r="D109" s="310"/>
      <c r="E109" s="310"/>
      <c r="F109" s="331" t="s">
        <v>1628</v>
      </c>
      <c r="G109" s="310"/>
      <c r="H109" s="310" t="s">
        <v>1661</v>
      </c>
      <c r="I109" s="310" t="s">
        <v>1624</v>
      </c>
      <c r="J109" s="310">
        <v>50</v>
      </c>
      <c r="K109" s="323"/>
    </row>
    <row r="110" ht="15" customHeight="1">
      <c r="B110" s="332"/>
      <c r="C110" s="310" t="s">
        <v>1647</v>
      </c>
      <c r="D110" s="310"/>
      <c r="E110" s="310"/>
      <c r="F110" s="331" t="s">
        <v>1628</v>
      </c>
      <c r="G110" s="310"/>
      <c r="H110" s="310" t="s">
        <v>1661</v>
      </c>
      <c r="I110" s="310" t="s">
        <v>1624</v>
      </c>
      <c r="J110" s="310">
        <v>50</v>
      </c>
      <c r="K110" s="323"/>
    </row>
    <row r="111" ht="15" customHeight="1">
      <c r="B111" s="332"/>
      <c r="C111" s="310" t="s">
        <v>53</v>
      </c>
      <c r="D111" s="310"/>
      <c r="E111" s="310"/>
      <c r="F111" s="331" t="s">
        <v>1622</v>
      </c>
      <c r="G111" s="310"/>
      <c r="H111" s="310" t="s">
        <v>1662</v>
      </c>
      <c r="I111" s="310" t="s">
        <v>1624</v>
      </c>
      <c r="J111" s="310">
        <v>20</v>
      </c>
      <c r="K111" s="323"/>
    </row>
    <row r="112" ht="15" customHeight="1">
      <c r="B112" s="332"/>
      <c r="C112" s="310" t="s">
        <v>1663</v>
      </c>
      <c r="D112" s="310"/>
      <c r="E112" s="310"/>
      <c r="F112" s="331" t="s">
        <v>1622</v>
      </c>
      <c r="G112" s="310"/>
      <c r="H112" s="310" t="s">
        <v>1664</v>
      </c>
      <c r="I112" s="310" t="s">
        <v>1624</v>
      </c>
      <c r="J112" s="310">
        <v>120</v>
      </c>
      <c r="K112" s="323"/>
    </row>
    <row r="113" ht="15" customHeight="1">
      <c r="B113" s="332"/>
      <c r="C113" s="310" t="s">
        <v>38</v>
      </c>
      <c r="D113" s="310"/>
      <c r="E113" s="310"/>
      <c r="F113" s="331" t="s">
        <v>1622</v>
      </c>
      <c r="G113" s="310"/>
      <c r="H113" s="310" t="s">
        <v>1665</v>
      </c>
      <c r="I113" s="310" t="s">
        <v>1656</v>
      </c>
      <c r="J113" s="310"/>
      <c r="K113" s="323"/>
    </row>
    <row r="114" ht="15" customHeight="1">
      <c r="B114" s="332"/>
      <c r="C114" s="310" t="s">
        <v>48</v>
      </c>
      <c r="D114" s="310"/>
      <c r="E114" s="310"/>
      <c r="F114" s="331" t="s">
        <v>1622</v>
      </c>
      <c r="G114" s="310"/>
      <c r="H114" s="310" t="s">
        <v>1666</v>
      </c>
      <c r="I114" s="310" t="s">
        <v>1656</v>
      </c>
      <c r="J114" s="310"/>
      <c r="K114" s="323"/>
    </row>
    <row r="115" ht="15" customHeight="1">
      <c r="B115" s="332"/>
      <c r="C115" s="310" t="s">
        <v>57</v>
      </c>
      <c r="D115" s="310"/>
      <c r="E115" s="310"/>
      <c r="F115" s="331" t="s">
        <v>1622</v>
      </c>
      <c r="G115" s="310"/>
      <c r="H115" s="310" t="s">
        <v>1667</v>
      </c>
      <c r="I115" s="310" t="s">
        <v>1668</v>
      </c>
      <c r="J115" s="310"/>
      <c r="K115" s="323"/>
    </row>
    <row r="116" ht="15" customHeight="1">
      <c r="B116" s="335"/>
      <c r="C116" s="341"/>
      <c r="D116" s="341"/>
      <c r="E116" s="341"/>
      <c r="F116" s="341"/>
      <c r="G116" s="341"/>
      <c r="H116" s="341"/>
      <c r="I116" s="341"/>
      <c r="J116" s="341"/>
      <c r="K116" s="337"/>
    </row>
    <row r="117" ht="18.75" customHeight="1">
      <c r="B117" s="342"/>
      <c r="C117" s="306"/>
      <c r="D117" s="306"/>
      <c r="E117" s="306"/>
      <c r="F117" s="343"/>
      <c r="G117" s="306"/>
      <c r="H117" s="306"/>
      <c r="I117" s="306"/>
      <c r="J117" s="306"/>
      <c r="K117" s="342"/>
    </row>
    <row r="118" ht="18.75" customHeight="1">
      <c r="B118" s="317"/>
      <c r="C118" s="317"/>
      <c r="D118" s="317"/>
      <c r="E118" s="317"/>
      <c r="F118" s="317"/>
      <c r="G118" s="317"/>
      <c r="H118" s="317"/>
      <c r="I118" s="317"/>
      <c r="J118" s="317"/>
      <c r="K118" s="317"/>
    </row>
    <row r="119" ht="7.5" customHeight="1">
      <c r="B119" s="344"/>
      <c r="C119" s="345"/>
      <c r="D119" s="345"/>
      <c r="E119" s="345"/>
      <c r="F119" s="345"/>
      <c r="G119" s="345"/>
      <c r="H119" s="345"/>
      <c r="I119" s="345"/>
      <c r="J119" s="345"/>
      <c r="K119" s="346"/>
    </row>
    <row r="120" ht="45" customHeight="1">
      <c r="B120" s="347"/>
      <c r="C120" s="300" t="s">
        <v>1669</v>
      </c>
      <c r="D120" s="300"/>
      <c r="E120" s="300"/>
      <c r="F120" s="300"/>
      <c r="G120" s="300"/>
      <c r="H120" s="300"/>
      <c r="I120" s="300"/>
      <c r="J120" s="300"/>
      <c r="K120" s="348"/>
    </row>
    <row r="121" ht="17.25" customHeight="1">
      <c r="B121" s="349"/>
      <c r="C121" s="324" t="s">
        <v>1616</v>
      </c>
      <c r="D121" s="324"/>
      <c r="E121" s="324"/>
      <c r="F121" s="324" t="s">
        <v>1617</v>
      </c>
      <c r="G121" s="325"/>
      <c r="H121" s="324" t="s">
        <v>150</v>
      </c>
      <c r="I121" s="324" t="s">
        <v>57</v>
      </c>
      <c r="J121" s="324" t="s">
        <v>1618</v>
      </c>
      <c r="K121" s="350"/>
    </row>
    <row r="122" ht="17.25" customHeight="1">
      <c r="B122" s="349"/>
      <c r="C122" s="326" t="s">
        <v>1619</v>
      </c>
      <c r="D122" s="326"/>
      <c r="E122" s="326"/>
      <c r="F122" s="327" t="s">
        <v>1620</v>
      </c>
      <c r="G122" s="328"/>
      <c r="H122" s="326"/>
      <c r="I122" s="326"/>
      <c r="J122" s="326" t="s">
        <v>1621</v>
      </c>
      <c r="K122" s="350"/>
    </row>
    <row r="123" ht="5.25" customHeight="1">
      <c r="B123" s="351"/>
      <c r="C123" s="329"/>
      <c r="D123" s="329"/>
      <c r="E123" s="329"/>
      <c r="F123" s="329"/>
      <c r="G123" s="310"/>
      <c r="H123" s="329"/>
      <c r="I123" s="329"/>
      <c r="J123" s="329"/>
      <c r="K123" s="352"/>
    </row>
    <row r="124" ht="15" customHeight="1">
      <c r="B124" s="351"/>
      <c r="C124" s="310" t="s">
        <v>1625</v>
      </c>
      <c r="D124" s="329"/>
      <c r="E124" s="329"/>
      <c r="F124" s="331" t="s">
        <v>1622</v>
      </c>
      <c r="G124" s="310"/>
      <c r="H124" s="310" t="s">
        <v>1661</v>
      </c>
      <c r="I124" s="310" t="s">
        <v>1624</v>
      </c>
      <c r="J124" s="310">
        <v>120</v>
      </c>
      <c r="K124" s="353"/>
    </row>
    <row r="125" ht="15" customHeight="1">
      <c r="B125" s="351"/>
      <c r="C125" s="310" t="s">
        <v>1670</v>
      </c>
      <c r="D125" s="310"/>
      <c r="E125" s="310"/>
      <c r="F125" s="331" t="s">
        <v>1622</v>
      </c>
      <c r="G125" s="310"/>
      <c r="H125" s="310" t="s">
        <v>1671</v>
      </c>
      <c r="I125" s="310" t="s">
        <v>1624</v>
      </c>
      <c r="J125" s="310" t="s">
        <v>1672</v>
      </c>
      <c r="K125" s="353"/>
    </row>
    <row r="126" ht="15" customHeight="1">
      <c r="B126" s="351"/>
      <c r="C126" s="310" t="s">
        <v>1571</v>
      </c>
      <c r="D126" s="310"/>
      <c r="E126" s="310"/>
      <c r="F126" s="331" t="s">
        <v>1622</v>
      </c>
      <c r="G126" s="310"/>
      <c r="H126" s="310" t="s">
        <v>1673</v>
      </c>
      <c r="I126" s="310" t="s">
        <v>1624</v>
      </c>
      <c r="J126" s="310" t="s">
        <v>1672</v>
      </c>
      <c r="K126" s="353"/>
    </row>
    <row r="127" ht="15" customHeight="1">
      <c r="B127" s="351"/>
      <c r="C127" s="310" t="s">
        <v>1633</v>
      </c>
      <c r="D127" s="310"/>
      <c r="E127" s="310"/>
      <c r="F127" s="331" t="s">
        <v>1628</v>
      </c>
      <c r="G127" s="310"/>
      <c r="H127" s="310" t="s">
        <v>1634</v>
      </c>
      <c r="I127" s="310" t="s">
        <v>1624</v>
      </c>
      <c r="J127" s="310">
        <v>15</v>
      </c>
      <c r="K127" s="353"/>
    </row>
    <row r="128" ht="15" customHeight="1">
      <c r="B128" s="351"/>
      <c r="C128" s="333" t="s">
        <v>1635</v>
      </c>
      <c r="D128" s="333"/>
      <c r="E128" s="333"/>
      <c r="F128" s="334" t="s">
        <v>1628</v>
      </c>
      <c r="G128" s="333"/>
      <c r="H128" s="333" t="s">
        <v>1636</v>
      </c>
      <c r="I128" s="333" t="s">
        <v>1624</v>
      </c>
      <c r="J128" s="333">
        <v>15</v>
      </c>
      <c r="K128" s="353"/>
    </row>
    <row r="129" ht="15" customHeight="1">
      <c r="B129" s="351"/>
      <c r="C129" s="333" t="s">
        <v>1637</v>
      </c>
      <c r="D129" s="333"/>
      <c r="E129" s="333"/>
      <c r="F129" s="334" t="s">
        <v>1628</v>
      </c>
      <c r="G129" s="333"/>
      <c r="H129" s="333" t="s">
        <v>1638</v>
      </c>
      <c r="I129" s="333" t="s">
        <v>1624</v>
      </c>
      <c r="J129" s="333">
        <v>20</v>
      </c>
      <c r="K129" s="353"/>
    </row>
    <row r="130" ht="15" customHeight="1">
      <c r="B130" s="351"/>
      <c r="C130" s="333" t="s">
        <v>1639</v>
      </c>
      <c r="D130" s="333"/>
      <c r="E130" s="333"/>
      <c r="F130" s="334" t="s">
        <v>1628</v>
      </c>
      <c r="G130" s="333"/>
      <c r="H130" s="333" t="s">
        <v>1640</v>
      </c>
      <c r="I130" s="333" t="s">
        <v>1624</v>
      </c>
      <c r="J130" s="333">
        <v>20</v>
      </c>
      <c r="K130" s="353"/>
    </row>
    <row r="131" ht="15" customHeight="1">
      <c r="B131" s="351"/>
      <c r="C131" s="310" t="s">
        <v>1627</v>
      </c>
      <c r="D131" s="310"/>
      <c r="E131" s="310"/>
      <c r="F131" s="331" t="s">
        <v>1628</v>
      </c>
      <c r="G131" s="310"/>
      <c r="H131" s="310" t="s">
        <v>1661</v>
      </c>
      <c r="I131" s="310" t="s">
        <v>1624</v>
      </c>
      <c r="J131" s="310">
        <v>50</v>
      </c>
      <c r="K131" s="353"/>
    </row>
    <row r="132" ht="15" customHeight="1">
      <c r="B132" s="351"/>
      <c r="C132" s="310" t="s">
        <v>1641</v>
      </c>
      <c r="D132" s="310"/>
      <c r="E132" s="310"/>
      <c r="F132" s="331" t="s">
        <v>1628</v>
      </c>
      <c r="G132" s="310"/>
      <c r="H132" s="310" t="s">
        <v>1661</v>
      </c>
      <c r="I132" s="310" t="s">
        <v>1624</v>
      </c>
      <c r="J132" s="310">
        <v>50</v>
      </c>
      <c r="K132" s="353"/>
    </row>
    <row r="133" ht="15" customHeight="1">
      <c r="B133" s="351"/>
      <c r="C133" s="310" t="s">
        <v>1647</v>
      </c>
      <c r="D133" s="310"/>
      <c r="E133" s="310"/>
      <c r="F133" s="331" t="s">
        <v>1628</v>
      </c>
      <c r="G133" s="310"/>
      <c r="H133" s="310" t="s">
        <v>1661</v>
      </c>
      <c r="I133" s="310" t="s">
        <v>1624</v>
      </c>
      <c r="J133" s="310">
        <v>50</v>
      </c>
      <c r="K133" s="353"/>
    </row>
    <row r="134" ht="15" customHeight="1">
      <c r="B134" s="351"/>
      <c r="C134" s="310" t="s">
        <v>1649</v>
      </c>
      <c r="D134" s="310"/>
      <c r="E134" s="310"/>
      <c r="F134" s="331" t="s">
        <v>1628</v>
      </c>
      <c r="G134" s="310"/>
      <c r="H134" s="310" t="s">
        <v>1661</v>
      </c>
      <c r="I134" s="310" t="s">
        <v>1624</v>
      </c>
      <c r="J134" s="310">
        <v>50</v>
      </c>
      <c r="K134" s="353"/>
    </row>
    <row r="135" ht="15" customHeight="1">
      <c r="B135" s="351"/>
      <c r="C135" s="310" t="s">
        <v>155</v>
      </c>
      <c r="D135" s="310"/>
      <c r="E135" s="310"/>
      <c r="F135" s="331" t="s">
        <v>1628</v>
      </c>
      <c r="G135" s="310"/>
      <c r="H135" s="310" t="s">
        <v>1674</v>
      </c>
      <c r="I135" s="310" t="s">
        <v>1624</v>
      </c>
      <c r="J135" s="310">
        <v>255</v>
      </c>
      <c r="K135" s="353"/>
    </row>
    <row r="136" ht="15" customHeight="1">
      <c r="B136" s="351"/>
      <c r="C136" s="310" t="s">
        <v>1651</v>
      </c>
      <c r="D136" s="310"/>
      <c r="E136" s="310"/>
      <c r="F136" s="331" t="s">
        <v>1622</v>
      </c>
      <c r="G136" s="310"/>
      <c r="H136" s="310" t="s">
        <v>1675</v>
      </c>
      <c r="I136" s="310" t="s">
        <v>1653</v>
      </c>
      <c r="J136" s="310"/>
      <c r="K136" s="353"/>
    </row>
    <row r="137" ht="15" customHeight="1">
      <c r="B137" s="351"/>
      <c r="C137" s="310" t="s">
        <v>1654</v>
      </c>
      <c r="D137" s="310"/>
      <c r="E137" s="310"/>
      <c r="F137" s="331" t="s">
        <v>1622</v>
      </c>
      <c r="G137" s="310"/>
      <c r="H137" s="310" t="s">
        <v>1676</v>
      </c>
      <c r="I137" s="310" t="s">
        <v>1656</v>
      </c>
      <c r="J137" s="310"/>
      <c r="K137" s="353"/>
    </row>
    <row r="138" ht="15" customHeight="1">
      <c r="B138" s="351"/>
      <c r="C138" s="310" t="s">
        <v>1657</v>
      </c>
      <c r="D138" s="310"/>
      <c r="E138" s="310"/>
      <c r="F138" s="331" t="s">
        <v>1622</v>
      </c>
      <c r="G138" s="310"/>
      <c r="H138" s="310" t="s">
        <v>1657</v>
      </c>
      <c r="I138" s="310" t="s">
        <v>1656</v>
      </c>
      <c r="J138" s="310"/>
      <c r="K138" s="353"/>
    </row>
    <row r="139" ht="15" customHeight="1">
      <c r="B139" s="351"/>
      <c r="C139" s="310" t="s">
        <v>38</v>
      </c>
      <c r="D139" s="310"/>
      <c r="E139" s="310"/>
      <c r="F139" s="331" t="s">
        <v>1622</v>
      </c>
      <c r="G139" s="310"/>
      <c r="H139" s="310" t="s">
        <v>1677</v>
      </c>
      <c r="I139" s="310" t="s">
        <v>1656</v>
      </c>
      <c r="J139" s="310"/>
      <c r="K139" s="353"/>
    </row>
    <row r="140" ht="15" customHeight="1">
      <c r="B140" s="351"/>
      <c r="C140" s="310" t="s">
        <v>1678</v>
      </c>
      <c r="D140" s="310"/>
      <c r="E140" s="310"/>
      <c r="F140" s="331" t="s">
        <v>1622</v>
      </c>
      <c r="G140" s="310"/>
      <c r="H140" s="310" t="s">
        <v>1679</v>
      </c>
      <c r="I140" s="310" t="s">
        <v>1656</v>
      </c>
      <c r="J140" s="310"/>
      <c r="K140" s="353"/>
    </row>
    <row r="141" ht="15" customHeight="1">
      <c r="B141" s="354"/>
      <c r="C141" s="355"/>
      <c r="D141" s="355"/>
      <c r="E141" s="355"/>
      <c r="F141" s="355"/>
      <c r="G141" s="355"/>
      <c r="H141" s="355"/>
      <c r="I141" s="355"/>
      <c r="J141" s="355"/>
      <c r="K141" s="356"/>
    </row>
    <row r="142" ht="18.75" customHeight="1">
      <c r="B142" s="306"/>
      <c r="C142" s="306"/>
      <c r="D142" s="306"/>
      <c r="E142" s="306"/>
      <c r="F142" s="343"/>
      <c r="G142" s="306"/>
      <c r="H142" s="306"/>
      <c r="I142" s="306"/>
      <c r="J142" s="306"/>
      <c r="K142" s="306"/>
    </row>
    <row r="143" ht="18.75" customHeight="1">
      <c r="B143" s="317"/>
      <c r="C143" s="317"/>
      <c r="D143" s="317"/>
      <c r="E143" s="317"/>
      <c r="F143" s="317"/>
      <c r="G143" s="317"/>
      <c r="H143" s="317"/>
      <c r="I143" s="317"/>
      <c r="J143" s="317"/>
      <c r="K143" s="317"/>
    </row>
    <row r="144" ht="7.5" customHeight="1">
      <c r="B144" s="318"/>
      <c r="C144" s="319"/>
      <c r="D144" s="319"/>
      <c r="E144" s="319"/>
      <c r="F144" s="319"/>
      <c r="G144" s="319"/>
      <c r="H144" s="319"/>
      <c r="I144" s="319"/>
      <c r="J144" s="319"/>
      <c r="K144" s="320"/>
    </row>
    <row r="145" ht="45" customHeight="1">
      <c r="B145" s="321"/>
      <c r="C145" s="322" t="s">
        <v>1680</v>
      </c>
      <c r="D145" s="322"/>
      <c r="E145" s="322"/>
      <c r="F145" s="322"/>
      <c r="G145" s="322"/>
      <c r="H145" s="322"/>
      <c r="I145" s="322"/>
      <c r="J145" s="322"/>
      <c r="K145" s="323"/>
    </row>
    <row r="146" ht="17.25" customHeight="1">
      <c r="B146" s="321"/>
      <c r="C146" s="324" t="s">
        <v>1616</v>
      </c>
      <c r="D146" s="324"/>
      <c r="E146" s="324"/>
      <c r="F146" s="324" t="s">
        <v>1617</v>
      </c>
      <c r="G146" s="325"/>
      <c r="H146" s="324" t="s">
        <v>150</v>
      </c>
      <c r="I146" s="324" t="s">
        <v>57</v>
      </c>
      <c r="J146" s="324" t="s">
        <v>1618</v>
      </c>
      <c r="K146" s="323"/>
    </row>
    <row r="147" ht="17.25" customHeight="1">
      <c r="B147" s="321"/>
      <c r="C147" s="326" t="s">
        <v>1619</v>
      </c>
      <c r="D147" s="326"/>
      <c r="E147" s="326"/>
      <c r="F147" s="327" t="s">
        <v>1620</v>
      </c>
      <c r="G147" s="328"/>
      <c r="H147" s="326"/>
      <c r="I147" s="326"/>
      <c r="J147" s="326" t="s">
        <v>1621</v>
      </c>
      <c r="K147" s="323"/>
    </row>
    <row r="148" ht="5.25" customHeight="1">
      <c r="B148" s="332"/>
      <c r="C148" s="329"/>
      <c r="D148" s="329"/>
      <c r="E148" s="329"/>
      <c r="F148" s="329"/>
      <c r="G148" s="330"/>
      <c r="H148" s="329"/>
      <c r="I148" s="329"/>
      <c r="J148" s="329"/>
      <c r="K148" s="353"/>
    </row>
    <row r="149" ht="15" customHeight="1">
      <c r="B149" s="332"/>
      <c r="C149" s="357" t="s">
        <v>1625</v>
      </c>
      <c r="D149" s="310"/>
      <c r="E149" s="310"/>
      <c r="F149" s="358" t="s">
        <v>1622</v>
      </c>
      <c r="G149" s="310"/>
      <c r="H149" s="357" t="s">
        <v>1661</v>
      </c>
      <c r="I149" s="357" t="s">
        <v>1624</v>
      </c>
      <c r="J149" s="357">
        <v>120</v>
      </c>
      <c r="K149" s="353"/>
    </row>
    <row r="150" ht="15" customHeight="1">
      <c r="B150" s="332"/>
      <c r="C150" s="357" t="s">
        <v>1670</v>
      </c>
      <c r="D150" s="310"/>
      <c r="E150" s="310"/>
      <c r="F150" s="358" t="s">
        <v>1622</v>
      </c>
      <c r="G150" s="310"/>
      <c r="H150" s="357" t="s">
        <v>1681</v>
      </c>
      <c r="I150" s="357" t="s">
        <v>1624</v>
      </c>
      <c r="J150" s="357" t="s">
        <v>1672</v>
      </c>
      <c r="K150" s="353"/>
    </row>
    <row r="151" ht="15" customHeight="1">
      <c r="B151" s="332"/>
      <c r="C151" s="357" t="s">
        <v>1571</v>
      </c>
      <c r="D151" s="310"/>
      <c r="E151" s="310"/>
      <c r="F151" s="358" t="s">
        <v>1622</v>
      </c>
      <c r="G151" s="310"/>
      <c r="H151" s="357" t="s">
        <v>1682</v>
      </c>
      <c r="I151" s="357" t="s">
        <v>1624</v>
      </c>
      <c r="J151" s="357" t="s">
        <v>1672</v>
      </c>
      <c r="K151" s="353"/>
    </row>
    <row r="152" ht="15" customHeight="1">
      <c r="B152" s="332"/>
      <c r="C152" s="357" t="s">
        <v>1627</v>
      </c>
      <c r="D152" s="310"/>
      <c r="E152" s="310"/>
      <c r="F152" s="358" t="s">
        <v>1628</v>
      </c>
      <c r="G152" s="310"/>
      <c r="H152" s="357" t="s">
        <v>1661</v>
      </c>
      <c r="I152" s="357" t="s">
        <v>1624</v>
      </c>
      <c r="J152" s="357">
        <v>50</v>
      </c>
      <c r="K152" s="353"/>
    </row>
    <row r="153" ht="15" customHeight="1">
      <c r="B153" s="332"/>
      <c r="C153" s="357" t="s">
        <v>1630</v>
      </c>
      <c r="D153" s="310"/>
      <c r="E153" s="310"/>
      <c r="F153" s="358" t="s">
        <v>1622</v>
      </c>
      <c r="G153" s="310"/>
      <c r="H153" s="357" t="s">
        <v>1661</v>
      </c>
      <c r="I153" s="357" t="s">
        <v>1632</v>
      </c>
      <c r="J153" s="357"/>
      <c r="K153" s="353"/>
    </row>
    <row r="154" ht="15" customHeight="1">
      <c r="B154" s="332"/>
      <c r="C154" s="357" t="s">
        <v>1641</v>
      </c>
      <c r="D154" s="310"/>
      <c r="E154" s="310"/>
      <c r="F154" s="358" t="s">
        <v>1628</v>
      </c>
      <c r="G154" s="310"/>
      <c r="H154" s="357" t="s">
        <v>1661</v>
      </c>
      <c r="I154" s="357" t="s">
        <v>1624</v>
      </c>
      <c r="J154" s="357">
        <v>50</v>
      </c>
      <c r="K154" s="353"/>
    </row>
    <row r="155" ht="15" customHeight="1">
      <c r="B155" s="332"/>
      <c r="C155" s="357" t="s">
        <v>1649</v>
      </c>
      <c r="D155" s="310"/>
      <c r="E155" s="310"/>
      <c r="F155" s="358" t="s">
        <v>1628</v>
      </c>
      <c r="G155" s="310"/>
      <c r="H155" s="357" t="s">
        <v>1661</v>
      </c>
      <c r="I155" s="357" t="s">
        <v>1624</v>
      </c>
      <c r="J155" s="357">
        <v>50</v>
      </c>
      <c r="K155" s="353"/>
    </row>
    <row r="156" ht="15" customHeight="1">
      <c r="B156" s="332"/>
      <c r="C156" s="357" t="s">
        <v>1647</v>
      </c>
      <c r="D156" s="310"/>
      <c r="E156" s="310"/>
      <c r="F156" s="358" t="s">
        <v>1628</v>
      </c>
      <c r="G156" s="310"/>
      <c r="H156" s="357" t="s">
        <v>1661</v>
      </c>
      <c r="I156" s="357" t="s">
        <v>1624</v>
      </c>
      <c r="J156" s="357">
        <v>50</v>
      </c>
      <c r="K156" s="353"/>
    </row>
    <row r="157" ht="15" customHeight="1">
      <c r="B157" s="332"/>
      <c r="C157" s="357" t="s">
        <v>119</v>
      </c>
      <c r="D157" s="310"/>
      <c r="E157" s="310"/>
      <c r="F157" s="358" t="s">
        <v>1622</v>
      </c>
      <c r="G157" s="310"/>
      <c r="H157" s="357" t="s">
        <v>1683</v>
      </c>
      <c r="I157" s="357" t="s">
        <v>1624</v>
      </c>
      <c r="J157" s="357" t="s">
        <v>1684</v>
      </c>
      <c r="K157" s="353"/>
    </row>
    <row r="158" ht="15" customHeight="1">
      <c r="B158" s="332"/>
      <c r="C158" s="357" t="s">
        <v>1685</v>
      </c>
      <c r="D158" s="310"/>
      <c r="E158" s="310"/>
      <c r="F158" s="358" t="s">
        <v>1622</v>
      </c>
      <c r="G158" s="310"/>
      <c r="H158" s="357" t="s">
        <v>1686</v>
      </c>
      <c r="I158" s="357" t="s">
        <v>1656</v>
      </c>
      <c r="J158" s="357"/>
      <c r="K158" s="353"/>
    </row>
    <row r="159" ht="15" customHeight="1">
      <c r="B159" s="359"/>
      <c r="C159" s="341"/>
      <c r="D159" s="341"/>
      <c r="E159" s="341"/>
      <c r="F159" s="341"/>
      <c r="G159" s="341"/>
      <c r="H159" s="341"/>
      <c r="I159" s="341"/>
      <c r="J159" s="341"/>
      <c r="K159" s="360"/>
    </row>
    <row r="160" ht="18.75" customHeight="1">
      <c r="B160" s="306"/>
      <c r="C160" s="310"/>
      <c r="D160" s="310"/>
      <c r="E160" s="310"/>
      <c r="F160" s="331"/>
      <c r="G160" s="310"/>
      <c r="H160" s="310"/>
      <c r="I160" s="310"/>
      <c r="J160" s="310"/>
      <c r="K160" s="306"/>
    </row>
    <row r="161" ht="18.75" customHeight="1">
      <c r="B161" s="317"/>
      <c r="C161" s="317"/>
      <c r="D161" s="317"/>
      <c r="E161" s="317"/>
      <c r="F161" s="317"/>
      <c r="G161" s="317"/>
      <c r="H161" s="317"/>
      <c r="I161" s="317"/>
      <c r="J161" s="317"/>
      <c r="K161" s="317"/>
    </row>
    <row r="162" ht="7.5" customHeight="1">
      <c r="B162" s="296"/>
      <c r="C162" s="297"/>
      <c r="D162" s="297"/>
      <c r="E162" s="297"/>
      <c r="F162" s="297"/>
      <c r="G162" s="297"/>
      <c r="H162" s="297"/>
      <c r="I162" s="297"/>
      <c r="J162" s="297"/>
      <c r="K162" s="298"/>
    </row>
    <row r="163" ht="45" customHeight="1">
      <c r="B163" s="299"/>
      <c r="C163" s="300" t="s">
        <v>1687</v>
      </c>
      <c r="D163" s="300"/>
      <c r="E163" s="300"/>
      <c r="F163" s="300"/>
      <c r="G163" s="300"/>
      <c r="H163" s="300"/>
      <c r="I163" s="300"/>
      <c r="J163" s="300"/>
      <c r="K163" s="301"/>
    </row>
    <row r="164" ht="17.25" customHeight="1">
      <c r="B164" s="299"/>
      <c r="C164" s="324" t="s">
        <v>1616</v>
      </c>
      <c r="D164" s="324"/>
      <c r="E164" s="324"/>
      <c r="F164" s="324" t="s">
        <v>1617</v>
      </c>
      <c r="G164" s="361"/>
      <c r="H164" s="362" t="s">
        <v>150</v>
      </c>
      <c r="I164" s="362" t="s">
        <v>57</v>
      </c>
      <c r="J164" s="324" t="s">
        <v>1618</v>
      </c>
      <c r="K164" s="301"/>
    </row>
    <row r="165" ht="17.25" customHeight="1">
      <c r="B165" s="302"/>
      <c r="C165" s="326" t="s">
        <v>1619</v>
      </c>
      <c r="D165" s="326"/>
      <c r="E165" s="326"/>
      <c r="F165" s="327" t="s">
        <v>1620</v>
      </c>
      <c r="G165" s="363"/>
      <c r="H165" s="364"/>
      <c r="I165" s="364"/>
      <c r="J165" s="326" t="s">
        <v>1621</v>
      </c>
      <c r="K165" s="304"/>
    </row>
    <row r="166" ht="5.25" customHeight="1">
      <c r="B166" s="332"/>
      <c r="C166" s="329"/>
      <c r="D166" s="329"/>
      <c r="E166" s="329"/>
      <c r="F166" s="329"/>
      <c r="G166" s="330"/>
      <c r="H166" s="329"/>
      <c r="I166" s="329"/>
      <c r="J166" s="329"/>
      <c r="K166" s="353"/>
    </row>
    <row r="167" ht="15" customHeight="1">
      <c r="B167" s="332"/>
      <c r="C167" s="310" t="s">
        <v>1625</v>
      </c>
      <c r="D167" s="310"/>
      <c r="E167" s="310"/>
      <c r="F167" s="331" t="s">
        <v>1622</v>
      </c>
      <c r="G167" s="310"/>
      <c r="H167" s="310" t="s">
        <v>1661</v>
      </c>
      <c r="I167" s="310" t="s">
        <v>1624</v>
      </c>
      <c r="J167" s="310">
        <v>120</v>
      </c>
      <c r="K167" s="353"/>
    </row>
    <row r="168" ht="15" customHeight="1">
      <c r="B168" s="332"/>
      <c r="C168" s="310" t="s">
        <v>1670</v>
      </c>
      <c r="D168" s="310"/>
      <c r="E168" s="310"/>
      <c r="F168" s="331" t="s">
        <v>1622</v>
      </c>
      <c r="G168" s="310"/>
      <c r="H168" s="310" t="s">
        <v>1671</v>
      </c>
      <c r="I168" s="310" t="s">
        <v>1624</v>
      </c>
      <c r="J168" s="310" t="s">
        <v>1672</v>
      </c>
      <c r="K168" s="353"/>
    </row>
    <row r="169" ht="15" customHeight="1">
      <c r="B169" s="332"/>
      <c r="C169" s="310" t="s">
        <v>1571</v>
      </c>
      <c r="D169" s="310"/>
      <c r="E169" s="310"/>
      <c r="F169" s="331" t="s">
        <v>1622</v>
      </c>
      <c r="G169" s="310"/>
      <c r="H169" s="310" t="s">
        <v>1688</v>
      </c>
      <c r="I169" s="310" t="s">
        <v>1624</v>
      </c>
      <c r="J169" s="310" t="s">
        <v>1672</v>
      </c>
      <c r="K169" s="353"/>
    </row>
    <row r="170" ht="15" customHeight="1">
      <c r="B170" s="332"/>
      <c r="C170" s="310" t="s">
        <v>1627</v>
      </c>
      <c r="D170" s="310"/>
      <c r="E170" s="310"/>
      <c r="F170" s="331" t="s">
        <v>1628</v>
      </c>
      <c r="G170" s="310"/>
      <c r="H170" s="310" t="s">
        <v>1688</v>
      </c>
      <c r="I170" s="310" t="s">
        <v>1624</v>
      </c>
      <c r="J170" s="310">
        <v>50</v>
      </c>
      <c r="K170" s="353"/>
    </row>
    <row r="171" ht="15" customHeight="1">
      <c r="B171" s="332"/>
      <c r="C171" s="310" t="s">
        <v>1630</v>
      </c>
      <c r="D171" s="310"/>
      <c r="E171" s="310"/>
      <c r="F171" s="331" t="s">
        <v>1622</v>
      </c>
      <c r="G171" s="310"/>
      <c r="H171" s="310" t="s">
        <v>1688</v>
      </c>
      <c r="I171" s="310" t="s">
        <v>1632</v>
      </c>
      <c r="J171" s="310"/>
      <c r="K171" s="353"/>
    </row>
    <row r="172" ht="15" customHeight="1">
      <c r="B172" s="332"/>
      <c r="C172" s="310" t="s">
        <v>1641</v>
      </c>
      <c r="D172" s="310"/>
      <c r="E172" s="310"/>
      <c r="F172" s="331" t="s">
        <v>1628</v>
      </c>
      <c r="G172" s="310"/>
      <c r="H172" s="310" t="s">
        <v>1688</v>
      </c>
      <c r="I172" s="310" t="s">
        <v>1624</v>
      </c>
      <c r="J172" s="310">
        <v>50</v>
      </c>
      <c r="K172" s="353"/>
    </row>
    <row r="173" ht="15" customHeight="1">
      <c r="B173" s="332"/>
      <c r="C173" s="310" t="s">
        <v>1649</v>
      </c>
      <c r="D173" s="310"/>
      <c r="E173" s="310"/>
      <c r="F173" s="331" t="s">
        <v>1628</v>
      </c>
      <c r="G173" s="310"/>
      <c r="H173" s="310" t="s">
        <v>1688</v>
      </c>
      <c r="I173" s="310" t="s">
        <v>1624</v>
      </c>
      <c r="J173" s="310">
        <v>50</v>
      </c>
      <c r="K173" s="353"/>
    </row>
    <row r="174" ht="15" customHeight="1">
      <c r="B174" s="332"/>
      <c r="C174" s="310" t="s">
        <v>1647</v>
      </c>
      <c r="D174" s="310"/>
      <c r="E174" s="310"/>
      <c r="F174" s="331" t="s">
        <v>1628</v>
      </c>
      <c r="G174" s="310"/>
      <c r="H174" s="310" t="s">
        <v>1688</v>
      </c>
      <c r="I174" s="310" t="s">
        <v>1624</v>
      </c>
      <c r="J174" s="310">
        <v>50</v>
      </c>
      <c r="K174" s="353"/>
    </row>
    <row r="175" ht="15" customHeight="1">
      <c r="B175" s="332"/>
      <c r="C175" s="310" t="s">
        <v>149</v>
      </c>
      <c r="D175" s="310"/>
      <c r="E175" s="310"/>
      <c r="F175" s="331" t="s">
        <v>1622</v>
      </c>
      <c r="G175" s="310"/>
      <c r="H175" s="310" t="s">
        <v>1689</v>
      </c>
      <c r="I175" s="310" t="s">
        <v>1690</v>
      </c>
      <c r="J175" s="310"/>
      <c r="K175" s="353"/>
    </row>
    <row r="176" ht="15" customHeight="1">
      <c r="B176" s="332"/>
      <c r="C176" s="310" t="s">
        <v>57</v>
      </c>
      <c r="D176" s="310"/>
      <c r="E176" s="310"/>
      <c r="F176" s="331" t="s">
        <v>1622</v>
      </c>
      <c r="G176" s="310"/>
      <c r="H176" s="310" t="s">
        <v>1691</v>
      </c>
      <c r="I176" s="310" t="s">
        <v>1692</v>
      </c>
      <c r="J176" s="310">
        <v>1</v>
      </c>
      <c r="K176" s="353"/>
    </row>
    <row r="177" ht="15" customHeight="1">
      <c r="B177" s="332"/>
      <c r="C177" s="310" t="s">
        <v>53</v>
      </c>
      <c r="D177" s="310"/>
      <c r="E177" s="310"/>
      <c r="F177" s="331" t="s">
        <v>1622</v>
      </c>
      <c r="G177" s="310"/>
      <c r="H177" s="310" t="s">
        <v>1693</v>
      </c>
      <c r="I177" s="310" t="s">
        <v>1624</v>
      </c>
      <c r="J177" s="310">
        <v>20</v>
      </c>
      <c r="K177" s="353"/>
    </row>
    <row r="178" ht="15" customHeight="1">
      <c r="B178" s="332"/>
      <c r="C178" s="310" t="s">
        <v>150</v>
      </c>
      <c r="D178" s="310"/>
      <c r="E178" s="310"/>
      <c r="F178" s="331" t="s">
        <v>1622</v>
      </c>
      <c r="G178" s="310"/>
      <c r="H178" s="310" t="s">
        <v>1694</v>
      </c>
      <c r="I178" s="310" t="s">
        <v>1624</v>
      </c>
      <c r="J178" s="310">
        <v>255</v>
      </c>
      <c r="K178" s="353"/>
    </row>
    <row r="179" ht="15" customHeight="1">
      <c r="B179" s="332"/>
      <c r="C179" s="310" t="s">
        <v>151</v>
      </c>
      <c r="D179" s="310"/>
      <c r="E179" s="310"/>
      <c r="F179" s="331" t="s">
        <v>1622</v>
      </c>
      <c r="G179" s="310"/>
      <c r="H179" s="310" t="s">
        <v>1587</v>
      </c>
      <c r="I179" s="310" t="s">
        <v>1624</v>
      </c>
      <c r="J179" s="310">
        <v>10</v>
      </c>
      <c r="K179" s="353"/>
    </row>
    <row r="180" ht="15" customHeight="1">
      <c r="B180" s="332"/>
      <c r="C180" s="310" t="s">
        <v>152</v>
      </c>
      <c r="D180" s="310"/>
      <c r="E180" s="310"/>
      <c r="F180" s="331" t="s">
        <v>1622</v>
      </c>
      <c r="G180" s="310"/>
      <c r="H180" s="310" t="s">
        <v>1695</v>
      </c>
      <c r="I180" s="310" t="s">
        <v>1656</v>
      </c>
      <c r="J180" s="310"/>
      <c r="K180" s="353"/>
    </row>
    <row r="181" ht="15" customHeight="1">
      <c r="B181" s="332"/>
      <c r="C181" s="310" t="s">
        <v>1696</v>
      </c>
      <c r="D181" s="310"/>
      <c r="E181" s="310"/>
      <c r="F181" s="331" t="s">
        <v>1622</v>
      </c>
      <c r="G181" s="310"/>
      <c r="H181" s="310" t="s">
        <v>1697</v>
      </c>
      <c r="I181" s="310" t="s">
        <v>1656</v>
      </c>
      <c r="J181" s="310"/>
      <c r="K181" s="353"/>
    </row>
    <row r="182" ht="15" customHeight="1">
      <c r="B182" s="332"/>
      <c r="C182" s="310" t="s">
        <v>1685</v>
      </c>
      <c r="D182" s="310"/>
      <c r="E182" s="310"/>
      <c r="F182" s="331" t="s">
        <v>1622</v>
      </c>
      <c r="G182" s="310"/>
      <c r="H182" s="310" t="s">
        <v>1698</v>
      </c>
      <c r="I182" s="310" t="s">
        <v>1656</v>
      </c>
      <c r="J182" s="310"/>
      <c r="K182" s="353"/>
    </row>
    <row r="183" ht="15" customHeight="1">
      <c r="B183" s="332"/>
      <c r="C183" s="310" t="s">
        <v>154</v>
      </c>
      <c r="D183" s="310"/>
      <c r="E183" s="310"/>
      <c r="F183" s="331" t="s">
        <v>1628</v>
      </c>
      <c r="G183" s="310"/>
      <c r="H183" s="310" t="s">
        <v>1699</v>
      </c>
      <c r="I183" s="310" t="s">
        <v>1624</v>
      </c>
      <c r="J183" s="310">
        <v>50</v>
      </c>
      <c r="K183" s="353"/>
    </row>
    <row r="184" ht="15" customHeight="1">
      <c r="B184" s="332"/>
      <c r="C184" s="310" t="s">
        <v>1700</v>
      </c>
      <c r="D184" s="310"/>
      <c r="E184" s="310"/>
      <c r="F184" s="331" t="s">
        <v>1628</v>
      </c>
      <c r="G184" s="310"/>
      <c r="H184" s="310" t="s">
        <v>1701</v>
      </c>
      <c r="I184" s="310" t="s">
        <v>1702</v>
      </c>
      <c r="J184" s="310"/>
      <c r="K184" s="353"/>
    </row>
    <row r="185" ht="15" customHeight="1">
      <c r="B185" s="332"/>
      <c r="C185" s="310" t="s">
        <v>1703</v>
      </c>
      <c r="D185" s="310"/>
      <c r="E185" s="310"/>
      <c r="F185" s="331" t="s">
        <v>1628</v>
      </c>
      <c r="G185" s="310"/>
      <c r="H185" s="310" t="s">
        <v>1704</v>
      </c>
      <c r="I185" s="310" t="s">
        <v>1702</v>
      </c>
      <c r="J185" s="310"/>
      <c r="K185" s="353"/>
    </row>
    <row r="186" ht="15" customHeight="1">
      <c r="B186" s="332"/>
      <c r="C186" s="310" t="s">
        <v>1705</v>
      </c>
      <c r="D186" s="310"/>
      <c r="E186" s="310"/>
      <c r="F186" s="331" t="s">
        <v>1628</v>
      </c>
      <c r="G186" s="310"/>
      <c r="H186" s="310" t="s">
        <v>1706</v>
      </c>
      <c r="I186" s="310" t="s">
        <v>1702</v>
      </c>
      <c r="J186" s="310"/>
      <c r="K186" s="353"/>
    </row>
    <row r="187" ht="15" customHeight="1">
      <c r="B187" s="332"/>
      <c r="C187" s="365" t="s">
        <v>1707</v>
      </c>
      <c r="D187" s="310"/>
      <c r="E187" s="310"/>
      <c r="F187" s="331" t="s">
        <v>1628</v>
      </c>
      <c r="G187" s="310"/>
      <c r="H187" s="310" t="s">
        <v>1708</v>
      </c>
      <c r="I187" s="310" t="s">
        <v>1709</v>
      </c>
      <c r="J187" s="366" t="s">
        <v>1710</v>
      </c>
      <c r="K187" s="353"/>
    </row>
    <row r="188" ht="15" customHeight="1">
      <c r="B188" s="332"/>
      <c r="C188" s="316" t="s">
        <v>42</v>
      </c>
      <c r="D188" s="310"/>
      <c r="E188" s="310"/>
      <c r="F188" s="331" t="s">
        <v>1622</v>
      </c>
      <c r="G188" s="310"/>
      <c r="H188" s="306" t="s">
        <v>1711</v>
      </c>
      <c r="I188" s="310" t="s">
        <v>1712</v>
      </c>
      <c r="J188" s="310"/>
      <c r="K188" s="353"/>
    </row>
    <row r="189" ht="15" customHeight="1">
      <c r="B189" s="332"/>
      <c r="C189" s="316" t="s">
        <v>1713</v>
      </c>
      <c r="D189" s="310"/>
      <c r="E189" s="310"/>
      <c r="F189" s="331" t="s">
        <v>1622</v>
      </c>
      <c r="G189" s="310"/>
      <c r="H189" s="310" t="s">
        <v>1714</v>
      </c>
      <c r="I189" s="310" t="s">
        <v>1656</v>
      </c>
      <c r="J189" s="310"/>
      <c r="K189" s="353"/>
    </row>
    <row r="190" ht="15" customHeight="1">
      <c r="B190" s="332"/>
      <c r="C190" s="316" t="s">
        <v>1715</v>
      </c>
      <c r="D190" s="310"/>
      <c r="E190" s="310"/>
      <c r="F190" s="331" t="s">
        <v>1622</v>
      </c>
      <c r="G190" s="310"/>
      <c r="H190" s="310" t="s">
        <v>1716</v>
      </c>
      <c r="I190" s="310" t="s">
        <v>1656</v>
      </c>
      <c r="J190" s="310"/>
      <c r="K190" s="353"/>
    </row>
    <row r="191" ht="15" customHeight="1">
      <c r="B191" s="332"/>
      <c r="C191" s="316" t="s">
        <v>1717</v>
      </c>
      <c r="D191" s="310"/>
      <c r="E191" s="310"/>
      <c r="F191" s="331" t="s">
        <v>1628</v>
      </c>
      <c r="G191" s="310"/>
      <c r="H191" s="310" t="s">
        <v>1718</v>
      </c>
      <c r="I191" s="310" t="s">
        <v>1656</v>
      </c>
      <c r="J191" s="310"/>
      <c r="K191" s="353"/>
    </row>
    <row r="192" ht="15" customHeight="1">
      <c r="B192" s="359"/>
      <c r="C192" s="367"/>
      <c r="D192" s="341"/>
      <c r="E192" s="341"/>
      <c r="F192" s="341"/>
      <c r="G192" s="341"/>
      <c r="H192" s="341"/>
      <c r="I192" s="341"/>
      <c r="J192" s="341"/>
      <c r="K192" s="360"/>
    </row>
    <row r="193" ht="18.75" customHeight="1">
      <c r="B193" s="306"/>
      <c r="C193" s="310"/>
      <c r="D193" s="310"/>
      <c r="E193" s="310"/>
      <c r="F193" s="331"/>
      <c r="G193" s="310"/>
      <c r="H193" s="310"/>
      <c r="I193" s="310"/>
      <c r="J193" s="310"/>
      <c r="K193" s="306"/>
    </row>
    <row r="194" ht="18.75" customHeight="1">
      <c r="B194" s="306"/>
      <c r="C194" s="310"/>
      <c r="D194" s="310"/>
      <c r="E194" s="310"/>
      <c r="F194" s="331"/>
      <c r="G194" s="310"/>
      <c r="H194" s="310"/>
      <c r="I194" s="310"/>
      <c r="J194" s="310"/>
      <c r="K194" s="306"/>
    </row>
    <row r="195" ht="18.75" customHeight="1">
      <c r="B195" s="317"/>
      <c r="C195" s="317"/>
      <c r="D195" s="317"/>
      <c r="E195" s="317"/>
      <c r="F195" s="317"/>
      <c r="G195" s="317"/>
      <c r="H195" s="317"/>
      <c r="I195" s="317"/>
      <c r="J195" s="317"/>
      <c r="K195" s="317"/>
    </row>
    <row r="196" ht="13.5">
      <c r="B196" s="296"/>
      <c r="C196" s="297"/>
      <c r="D196" s="297"/>
      <c r="E196" s="297"/>
      <c r="F196" s="297"/>
      <c r="G196" s="297"/>
      <c r="H196" s="297"/>
      <c r="I196" s="297"/>
      <c r="J196" s="297"/>
      <c r="K196" s="298"/>
    </row>
    <row r="197" ht="21">
      <c r="B197" s="299"/>
      <c r="C197" s="300" t="s">
        <v>1719</v>
      </c>
      <c r="D197" s="300"/>
      <c r="E197" s="300"/>
      <c r="F197" s="300"/>
      <c r="G197" s="300"/>
      <c r="H197" s="300"/>
      <c r="I197" s="300"/>
      <c r="J197" s="300"/>
      <c r="K197" s="301"/>
    </row>
    <row r="198" ht="25.5" customHeight="1">
      <c r="B198" s="299"/>
      <c r="C198" s="368" t="s">
        <v>1720</v>
      </c>
      <c r="D198" s="368"/>
      <c r="E198" s="368"/>
      <c r="F198" s="368" t="s">
        <v>1721</v>
      </c>
      <c r="G198" s="369"/>
      <c r="H198" s="368" t="s">
        <v>1722</v>
      </c>
      <c r="I198" s="368"/>
      <c r="J198" s="368"/>
      <c r="K198" s="301"/>
    </row>
    <row r="199" ht="5.25" customHeight="1">
      <c r="B199" s="332"/>
      <c r="C199" s="329"/>
      <c r="D199" s="329"/>
      <c r="E199" s="329"/>
      <c r="F199" s="329"/>
      <c r="G199" s="310"/>
      <c r="H199" s="329"/>
      <c r="I199" s="329"/>
      <c r="J199" s="329"/>
      <c r="K199" s="353"/>
    </row>
    <row r="200" ht="15" customHeight="1">
      <c r="B200" s="332"/>
      <c r="C200" s="310" t="s">
        <v>1712</v>
      </c>
      <c r="D200" s="310"/>
      <c r="E200" s="310"/>
      <c r="F200" s="331" t="s">
        <v>43</v>
      </c>
      <c r="G200" s="310"/>
      <c r="H200" s="310" t="s">
        <v>1723</v>
      </c>
      <c r="I200" s="310"/>
      <c r="J200" s="310"/>
      <c r="K200" s="353"/>
    </row>
    <row r="201" ht="15" customHeight="1">
      <c r="B201" s="332"/>
      <c r="C201" s="338"/>
      <c r="D201" s="310"/>
      <c r="E201" s="310"/>
      <c r="F201" s="331" t="s">
        <v>44</v>
      </c>
      <c r="G201" s="310"/>
      <c r="H201" s="310" t="s">
        <v>1724</v>
      </c>
      <c r="I201" s="310"/>
      <c r="J201" s="310"/>
      <c r="K201" s="353"/>
    </row>
    <row r="202" ht="15" customHeight="1">
      <c r="B202" s="332"/>
      <c r="C202" s="338"/>
      <c r="D202" s="310"/>
      <c r="E202" s="310"/>
      <c r="F202" s="331" t="s">
        <v>47</v>
      </c>
      <c r="G202" s="310"/>
      <c r="H202" s="310" t="s">
        <v>1725</v>
      </c>
      <c r="I202" s="310"/>
      <c r="J202" s="310"/>
      <c r="K202" s="353"/>
    </row>
    <row r="203" ht="15" customHeight="1">
      <c r="B203" s="332"/>
      <c r="C203" s="310"/>
      <c r="D203" s="310"/>
      <c r="E203" s="310"/>
      <c r="F203" s="331" t="s">
        <v>45</v>
      </c>
      <c r="G203" s="310"/>
      <c r="H203" s="310" t="s">
        <v>1726</v>
      </c>
      <c r="I203" s="310"/>
      <c r="J203" s="310"/>
      <c r="K203" s="353"/>
    </row>
    <row r="204" ht="15" customHeight="1">
      <c r="B204" s="332"/>
      <c r="C204" s="310"/>
      <c r="D204" s="310"/>
      <c r="E204" s="310"/>
      <c r="F204" s="331" t="s">
        <v>46</v>
      </c>
      <c r="G204" s="310"/>
      <c r="H204" s="310" t="s">
        <v>1727</v>
      </c>
      <c r="I204" s="310"/>
      <c r="J204" s="310"/>
      <c r="K204" s="353"/>
    </row>
    <row r="205" ht="15" customHeight="1">
      <c r="B205" s="332"/>
      <c r="C205" s="310"/>
      <c r="D205" s="310"/>
      <c r="E205" s="310"/>
      <c r="F205" s="331"/>
      <c r="G205" s="310"/>
      <c r="H205" s="310"/>
      <c r="I205" s="310"/>
      <c r="J205" s="310"/>
      <c r="K205" s="353"/>
    </row>
    <row r="206" ht="15" customHeight="1">
      <c r="B206" s="332"/>
      <c r="C206" s="310" t="s">
        <v>1668</v>
      </c>
      <c r="D206" s="310"/>
      <c r="E206" s="310"/>
      <c r="F206" s="331" t="s">
        <v>79</v>
      </c>
      <c r="G206" s="310"/>
      <c r="H206" s="310" t="s">
        <v>1728</v>
      </c>
      <c r="I206" s="310"/>
      <c r="J206" s="310"/>
      <c r="K206" s="353"/>
    </row>
    <row r="207" ht="15" customHeight="1">
      <c r="B207" s="332"/>
      <c r="C207" s="338"/>
      <c r="D207" s="310"/>
      <c r="E207" s="310"/>
      <c r="F207" s="331" t="s">
        <v>1565</v>
      </c>
      <c r="G207" s="310"/>
      <c r="H207" s="310" t="s">
        <v>1566</v>
      </c>
      <c r="I207" s="310"/>
      <c r="J207" s="310"/>
      <c r="K207" s="353"/>
    </row>
    <row r="208" ht="15" customHeight="1">
      <c r="B208" s="332"/>
      <c r="C208" s="310"/>
      <c r="D208" s="310"/>
      <c r="E208" s="310"/>
      <c r="F208" s="331" t="s">
        <v>1563</v>
      </c>
      <c r="G208" s="310"/>
      <c r="H208" s="310" t="s">
        <v>1729</v>
      </c>
      <c r="I208" s="310"/>
      <c r="J208" s="310"/>
      <c r="K208" s="353"/>
    </row>
    <row r="209" ht="15" customHeight="1">
      <c r="B209" s="370"/>
      <c r="C209" s="338"/>
      <c r="D209" s="338"/>
      <c r="E209" s="338"/>
      <c r="F209" s="331" t="s">
        <v>1567</v>
      </c>
      <c r="G209" s="316"/>
      <c r="H209" s="357" t="s">
        <v>1568</v>
      </c>
      <c r="I209" s="357"/>
      <c r="J209" s="357"/>
      <c r="K209" s="371"/>
    </row>
    <row r="210" ht="15" customHeight="1">
      <c r="B210" s="370"/>
      <c r="C210" s="338"/>
      <c r="D210" s="338"/>
      <c r="E210" s="338"/>
      <c r="F210" s="331" t="s">
        <v>1569</v>
      </c>
      <c r="G210" s="316"/>
      <c r="H210" s="357" t="s">
        <v>1730</v>
      </c>
      <c r="I210" s="357"/>
      <c r="J210" s="357"/>
      <c r="K210" s="371"/>
    </row>
    <row r="211" ht="15" customHeight="1">
      <c r="B211" s="370"/>
      <c r="C211" s="338"/>
      <c r="D211" s="338"/>
      <c r="E211" s="338"/>
      <c r="F211" s="372"/>
      <c r="G211" s="316"/>
      <c r="H211" s="373"/>
      <c r="I211" s="373"/>
      <c r="J211" s="373"/>
      <c r="K211" s="371"/>
    </row>
    <row r="212" ht="15" customHeight="1">
      <c r="B212" s="370"/>
      <c r="C212" s="310" t="s">
        <v>1692</v>
      </c>
      <c r="D212" s="338"/>
      <c r="E212" s="338"/>
      <c r="F212" s="331">
        <v>1</v>
      </c>
      <c r="G212" s="316"/>
      <c r="H212" s="357" t="s">
        <v>1731</v>
      </c>
      <c r="I212" s="357"/>
      <c r="J212" s="357"/>
      <c r="K212" s="371"/>
    </row>
    <row r="213" ht="15" customHeight="1">
      <c r="B213" s="370"/>
      <c r="C213" s="338"/>
      <c r="D213" s="338"/>
      <c r="E213" s="338"/>
      <c r="F213" s="331">
        <v>2</v>
      </c>
      <c r="G213" s="316"/>
      <c r="H213" s="357" t="s">
        <v>1732</v>
      </c>
      <c r="I213" s="357"/>
      <c r="J213" s="357"/>
      <c r="K213" s="371"/>
    </row>
    <row r="214" ht="15" customHeight="1">
      <c r="B214" s="370"/>
      <c r="C214" s="338"/>
      <c r="D214" s="338"/>
      <c r="E214" s="338"/>
      <c r="F214" s="331">
        <v>3</v>
      </c>
      <c r="G214" s="316"/>
      <c r="H214" s="357" t="s">
        <v>1733</v>
      </c>
      <c r="I214" s="357"/>
      <c r="J214" s="357"/>
      <c r="K214" s="371"/>
    </row>
    <row r="215" ht="15" customHeight="1">
      <c r="B215" s="370"/>
      <c r="C215" s="338"/>
      <c r="D215" s="338"/>
      <c r="E215" s="338"/>
      <c r="F215" s="331">
        <v>4</v>
      </c>
      <c r="G215" s="316"/>
      <c r="H215" s="357" t="s">
        <v>1734</v>
      </c>
      <c r="I215" s="357"/>
      <c r="J215" s="357"/>
      <c r="K215" s="371"/>
    </row>
    <row r="216" ht="12.75" customHeight="1">
      <c r="B216" s="374"/>
      <c r="C216" s="375"/>
      <c r="D216" s="375"/>
      <c r="E216" s="375"/>
      <c r="F216" s="375"/>
      <c r="G216" s="375"/>
      <c r="H216" s="375"/>
      <c r="I216" s="375"/>
      <c r="J216" s="375"/>
      <c r="K216" s="376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110</v>
      </c>
      <c r="G1" s="139" t="s">
        <v>111</v>
      </c>
      <c r="H1" s="139"/>
      <c r="I1" s="140"/>
      <c r="J1" s="139" t="s">
        <v>112</v>
      </c>
      <c r="K1" s="138" t="s">
        <v>113</v>
      </c>
      <c r="L1" s="139" t="s">
        <v>114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81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82</v>
      </c>
    </row>
    <row r="4" ht="36.96" customHeight="1">
      <c r="B4" s="28"/>
      <c r="C4" s="29"/>
      <c r="D4" s="30" t="s">
        <v>115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Oprava podlah v dílnách areálu TSS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116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117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26. 7. 2017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">
        <v>21</v>
      </c>
      <c r="K14" s="51"/>
    </row>
    <row r="15" s="1" customFormat="1" ht="18" customHeight="1">
      <c r="B15" s="46"/>
      <c r="C15" s="47"/>
      <c r="D15" s="47"/>
      <c r="E15" s="35" t="s">
        <v>29</v>
      </c>
      <c r="F15" s="47"/>
      <c r="G15" s="47"/>
      <c r="H15" s="47"/>
      <c r="I15" s="146" t="s">
        <v>30</v>
      </c>
      <c r="J15" s="35" t="s">
        <v>21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">
        <v>21</v>
      </c>
      <c r="K20" s="51"/>
    </row>
    <row r="21" s="1" customFormat="1" ht="18" customHeight="1">
      <c r="B21" s="46"/>
      <c r="C21" s="47"/>
      <c r="D21" s="47"/>
      <c r="E21" s="35" t="s">
        <v>34</v>
      </c>
      <c r="F21" s="47"/>
      <c r="G21" s="47"/>
      <c r="H21" s="47"/>
      <c r="I21" s="146" t="s">
        <v>30</v>
      </c>
      <c r="J21" s="35" t="s">
        <v>21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36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38</v>
      </c>
      <c r="E27" s="47"/>
      <c r="F27" s="47"/>
      <c r="G27" s="47"/>
      <c r="H27" s="47"/>
      <c r="I27" s="144"/>
      <c r="J27" s="155">
        <f>ROUND(J101,2)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40</v>
      </c>
      <c r="G29" s="47"/>
      <c r="H29" s="47"/>
      <c r="I29" s="156" t="s">
        <v>39</v>
      </c>
      <c r="J29" s="52" t="s">
        <v>41</v>
      </c>
      <c r="K29" s="51"/>
    </row>
    <row r="30" s="1" customFormat="1" ht="14.4" customHeight="1">
      <c r="B30" s="46"/>
      <c r="C30" s="47"/>
      <c r="D30" s="55" t="s">
        <v>42</v>
      </c>
      <c r="E30" s="55" t="s">
        <v>43</v>
      </c>
      <c r="F30" s="157">
        <f>ROUND(SUM(BE101:BE979), 2)</f>
        <v>0</v>
      </c>
      <c r="G30" s="47"/>
      <c r="H30" s="47"/>
      <c r="I30" s="158">
        <v>0.20999999999999999</v>
      </c>
      <c r="J30" s="157">
        <f>ROUND(ROUND((SUM(BE101:BE979)), 2)*I30, 2)</f>
        <v>0</v>
      </c>
      <c r="K30" s="51"/>
    </row>
    <row r="31" s="1" customFormat="1" ht="14.4" customHeight="1">
      <c r="B31" s="46"/>
      <c r="C31" s="47"/>
      <c r="D31" s="47"/>
      <c r="E31" s="55" t="s">
        <v>44</v>
      </c>
      <c r="F31" s="157">
        <f>ROUND(SUM(BF101:BF979), 2)</f>
        <v>0</v>
      </c>
      <c r="G31" s="47"/>
      <c r="H31" s="47"/>
      <c r="I31" s="158">
        <v>0.14999999999999999</v>
      </c>
      <c r="J31" s="157">
        <f>ROUND(ROUND((SUM(BF101:BF979)),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45</v>
      </c>
      <c r="F32" s="157">
        <f>ROUND(SUM(BG101:BG979),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46</v>
      </c>
      <c r="F33" s="157">
        <f>ROUND(SUM(BH101:BH979),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47</v>
      </c>
      <c r="F34" s="157">
        <f>ROUND(SUM(BI101:BI979),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48</v>
      </c>
      <c r="E36" s="98"/>
      <c r="F36" s="98"/>
      <c r="G36" s="161" t="s">
        <v>49</v>
      </c>
      <c r="H36" s="162" t="s">
        <v>50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118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Oprava podlah v dílnách areálu TSS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116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2017-133-01 - m.č.144- sklad olejů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ul.Soudní 988, Praha 4</v>
      </c>
      <c r="G49" s="47"/>
      <c r="H49" s="47"/>
      <c r="I49" s="146" t="s">
        <v>25</v>
      </c>
      <c r="J49" s="147" t="str">
        <f>IF(J12="","",J12)</f>
        <v>26. 7. 2017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Vězeňská služba ČR Soudní 1672/1a, Praha 4</v>
      </c>
      <c r="G51" s="47"/>
      <c r="H51" s="47"/>
      <c r="I51" s="146" t="s">
        <v>33</v>
      </c>
      <c r="J51" s="44" t="str">
        <f>E21</f>
        <v>Arch.Ing. Lubomír Hromádko, Lamačova 858,Praha 5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119</v>
      </c>
      <c r="D54" s="159"/>
      <c r="E54" s="159"/>
      <c r="F54" s="159"/>
      <c r="G54" s="159"/>
      <c r="H54" s="159"/>
      <c r="I54" s="173"/>
      <c r="J54" s="174" t="s">
        <v>120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121</v>
      </c>
      <c r="D56" s="47"/>
      <c r="E56" s="47"/>
      <c r="F56" s="47"/>
      <c r="G56" s="47"/>
      <c r="H56" s="47"/>
      <c r="I56" s="144"/>
      <c r="J56" s="155">
        <f>J101</f>
        <v>0</v>
      </c>
      <c r="K56" s="51"/>
      <c r="AU56" s="24" t="s">
        <v>122</v>
      </c>
    </row>
    <row r="57" s="7" customFormat="1" ht="24.96" customHeight="1">
      <c r="B57" s="177"/>
      <c r="C57" s="178"/>
      <c r="D57" s="179" t="s">
        <v>123</v>
      </c>
      <c r="E57" s="180"/>
      <c r="F57" s="180"/>
      <c r="G57" s="180"/>
      <c r="H57" s="180"/>
      <c r="I57" s="181"/>
      <c r="J57" s="182">
        <f>J102</f>
        <v>0</v>
      </c>
      <c r="K57" s="183"/>
    </row>
    <row r="58" s="8" customFormat="1" ht="19.92" customHeight="1">
      <c r="B58" s="184"/>
      <c r="C58" s="185"/>
      <c r="D58" s="186" t="s">
        <v>124</v>
      </c>
      <c r="E58" s="187"/>
      <c r="F58" s="187"/>
      <c r="G58" s="187"/>
      <c r="H58" s="187"/>
      <c r="I58" s="188"/>
      <c r="J58" s="189">
        <f>J103</f>
        <v>0</v>
      </c>
      <c r="K58" s="190"/>
    </row>
    <row r="59" s="8" customFormat="1" ht="19.92" customHeight="1">
      <c r="B59" s="184"/>
      <c r="C59" s="185"/>
      <c r="D59" s="186" t="s">
        <v>125</v>
      </c>
      <c r="E59" s="187"/>
      <c r="F59" s="187"/>
      <c r="G59" s="187"/>
      <c r="H59" s="187"/>
      <c r="I59" s="188"/>
      <c r="J59" s="189">
        <f>J115</f>
        <v>0</v>
      </c>
      <c r="K59" s="190"/>
    </row>
    <row r="60" s="8" customFormat="1" ht="19.92" customHeight="1">
      <c r="B60" s="184"/>
      <c r="C60" s="185"/>
      <c r="D60" s="186" t="s">
        <v>126</v>
      </c>
      <c r="E60" s="187"/>
      <c r="F60" s="187"/>
      <c r="G60" s="187"/>
      <c r="H60" s="187"/>
      <c r="I60" s="188"/>
      <c r="J60" s="189">
        <f>J122</f>
        <v>0</v>
      </c>
      <c r="K60" s="190"/>
    </row>
    <row r="61" s="8" customFormat="1" ht="19.92" customHeight="1">
      <c r="B61" s="184"/>
      <c r="C61" s="185"/>
      <c r="D61" s="186" t="s">
        <v>127</v>
      </c>
      <c r="E61" s="187"/>
      <c r="F61" s="187"/>
      <c r="G61" s="187"/>
      <c r="H61" s="187"/>
      <c r="I61" s="188"/>
      <c r="J61" s="189">
        <f>J160</f>
        <v>0</v>
      </c>
      <c r="K61" s="190"/>
    </row>
    <row r="62" s="8" customFormat="1" ht="19.92" customHeight="1">
      <c r="B62" s="184"/>
      <c r="C62" s="185"/>
      <c r="D62" s="186" t="s">
        <v>128</v>
      </c>
      <c r="E62" s="187"/>
      <c r="F62" s="187"/>
      <c r="G62" s="187"/>
      <c r="H62" s="187"/>
      <c r="I62" s="188"/>
      <c r="J62" s="189">
        <f>J186</f>
        <v>0</v>
      </c>
      <c r="K62" s="190"/>
    </row>
    <row r="63" s="8" customFormat="1" ht="19.92" customHeight="1">
      <c r="B63" s="184"/>
      <c r="C63" s="185"/>
      <c r="D63" s="186" t="s">
        <v>129</v>
      </c>
      <c r="E63" s="187"/>
      <c r="F63" s="187"/>
      <c r="G63" s="187"/>
      <c r="H63" s="187"/>
      <c r="I63" s="188"/>
      <c r="J63" s="189">
        <f>J233</f>
        <v>0</v>
      </c>
      <c r="K63" s="190"/>
    </row>
    <row r="64" s="8" customFormat="1" ht="19.92" customHeight="1">
      <c r="B64" s="184"/>
      <c r="C64" s="185"/>
      <c r="D64" s="186" t="s">
        <v>130</v>
      </c>
      <c r="E64" s="187"/>
      <c r="F64" s="187"/>
      <c r="G64" s="187"/>
      <c r="H64" s="187"/>
      <c r="I64" s="188"/>
      <c r="J64" s="189">
        <f>J260</f>
        <v>0</v>
      </c>
      <c r="K64" s="190"/>
    </row>
    <row r="65" s="8" customFormat="1" ht="19.92" customHeight="1">
      <c r="B65" s="184"/>
      <c r="C65" s="185"/>
      <c r="D65" s="186" t="s">
        <v>131</v>
      </c>
      <c r="E65" s="187"/>
      <c r="F65" s="187"/>
      <c r="G65" s="187"/>
      <c r="H65" s="187"/>
      <c r="I65" s="188"/>
      <c r="J65" s="189">
        <f>J359</f>
        <v>0</v>
      </c>
      <c r="K65" s="190"/>
    </row>
    <row r="66" s="8" customFormat="1" ht="19.92" customHeight="1">
      <c r="B66" s="184"/>
      <c r="C66" s="185"/>
      <c r="D66" s="186" t="s">
        <v>132</v>
      </c>
      <c r="E66" s="187"/>
      <c r="F66" s="187"/>
      <c r="G66" s="187"/>
      <c r="H66" s="187"/>
      <c r="I66" s="188"/>
      <c r="J66" s="189">
        <f>J374</f>
        <v>0</v>
      </c>
      <c r="K66" s="190"/>
    </row>
    <row r="67" s="8" customFormat="1" ht="19.92" customHeight="1">
      <c r="B67" s="184"/>
      <c r="C67" s="185"/>
      <c r="D67" s="186" t="s">
        <v>133</v>
      </c>
      <c r="E67" s="187"/>
      <c r="F67" s="187"/>
      <c r="G67" s="187"/>
      <c r="H67" s="187"/>
      <c r="I67" s="188"/>
      <c r="J67" s="189">
        <f>J387</f>
        <v>0</v>
      </c>
      <c r="K67" s="190"/>
    </row>
    <row r="68" s="8" customFormat="1" ht="19.92" customHeight="1">
      <c r="B68" s="184"/>
      <c r="C68" s="185"/>
      <c r="D68" s="186" t="s">
        <v>134</v>
      </c>
      <c r="E68" s="187"/>
      <c r="F68" s="187"/>
      <c r="G68" s="187"/>
      <c r="H68" s="187"/>
      <c r="I68" s="188"/>
      <c r="J68" s="189">
        <f>J409</f>
        <v>0</v>
      </c>
      <c r="K68" s="190"/>
    </row>
    <row r="69" s="8" customFormat="1" ht="19.92" customHeight="1">
      <c r="B69" s="184"/>
      <c r="C69" s="185"/>
      <c r="D69" s="186" t="s">
        <v>135</v>
      </c>
      <c r="E69" s="187"/>
      <c r="F69" s="187"/>
      <c r="G69" s="187"/>
      <c r="H69" s="187"/>
      <c r="I69" s="188"/>
      <c r="J69" s="189">
        <f>J448</f>
        <v>0</v>
      </c>
      <c r="K69" s="190"/>
    </row>
    <row r="70" s="8" customFormat="1" ht="19.92" customHeight="1">
      <c r="B70" s="184"/>
      <c r="C70" s="185"/>
      <c r="D70" s="186" t="s">
        <v>136</v>
      </c>
      <c r="E70" s="187"/>
      <c r="F70" s="187"/>
      <c r="G70" s="187"/>
      <c r="H70" s="187"/>
      <c r="I70" s="188"/>
      <c r="J70" s="189">
        <f>J461</f>
        <v>0</v>
      </c>
      <c r="K70" s="190"/>
    </row>
    <row r="71" s="8" customFormat="1" ht="19.92" customHeight="1">
      <c r="B71" s="184"/>
      <c r="C71" s="185"/>
      <c r="D71" s="186" t="s">
        <v>137</v>
      </c>
      <c r="E71" s="187"/>
      <c r="F71" s="187"/>
      <c r="G71" s="187"/>
      <c r="H71" s="187"/>
      <c r="I71" s="188"/>
      <c r="J71" s="189">
        <f>J478</f>
        <v>0</v>
      </c>
      <c r="K71" s="190"/>
    </row>
    <row r="72" s="8" customFormat="1" ht="19.92" customHeight="1">
      <c r="B72" s="184"/>
      <c r="C72" s="185"/>
      <c r="D72" s="186" t="s">
        <v>138</v>
      </c>
      <c r="E72" s="187"/>
      <c r="F72" s="187"/>
      <c r="G72" s="187"/>
      <c r="H72" s="187"/>
      <c r="I72" s="188"/>
      <c r="J72" s="189">
        <f>J524</f>
        <v>0</v>
      </c>
      <c r="K72" s="190"/>
    </row>
    <row r="73" s="8" customFormat="1" ht="19.92" customHeight="1">
      <c r="B73" s="184"/>
      <c r="C73" s="185"/>
      <c r="D73" s="186" t="s">
        <v>139</v>
      </c>
      <c r="E73" s="187"/>
      <c r="F73" s="187"/>
      <c r="G73" s="187"/>
      <c r="H73" s="187"/>
      <c r="I73" s="188"/>
      <c r="J73" s="189">
        <f>J556</f>
        <v>0</v>
      </c>
      <c r="K73" s="190"/>
    </row>
    <row r="74" s="7" customFormat="1" ht="24.96" customHeight="1">
      <c r="B74" s="177"/>
      <c r="C74" s="178"/>
      <c r="D74" s="179" t="s">
        <v>140</v>
      </c>
      <c r="E74" s="180"/>
      <c r="F74" s="180"/>
      <c r="G74" s="180"/>
      <c r="H74" s="180"/>
      <c r="I74" s="181"/>
      <c r="J74" s="182">
        <f>J558</f>
        <v>0</v>
      </c>
      <c r="K74" s="183"/>
    </row>
    <row r="75" s="8" customFormat="1" ht="19.92" customHeight="1">
      <c r="B75" s="184"/>
      <c r="C75" s="185"/>
      <c r="D75" s="186" t="s">
        <v>141</v>
      </c>
      <c r="E75" s="187"/>
      <c r="F75" s="187"/>
      <c r="G75" s="187"/>
      <c r="H75" s="187"/>
      <c r="I75" s="188"/>
      <c r="J75" s="189">
        <f>J559</f>
        <v>0</v>
      </c>
      <c r="K75" s="190"/>
    </row>
    <row r="76" s="8" customFormat="1" ht="19.92" customHeight="1">
      <c r="B76" s="184"/>
      <c r="C76" s="185"/>
      <c r="D76" s="186" t="s">
        <v>142</v>
      </c>
      <c r="E76" s="187"/>
      <c r="F76" s="187"/>
      <c r="G76" s="187"/>
      <c r="H76" s="187"/>
      <c r="I76" s="188"/>
      <c r="J76" s="189">
        <f>J617</f>
        <v>0</v>
      </c>
      <c r="K76" s="190"/>
    </row>
    <row r="77" s="8" customFormat="1" ht="19.92" customHeight="1">
      <c r="B77" s="184"/>
      <c r="C77" s="185"/>
      <c r="D77" s="186" t="s">
        <v>143</v>
      </c>
      <c r="E77" s="187"/>
      <c r="F77" s="187"/>
      <c r="G77" s="187"/>
      <c r="H77" s="187"/>
      <c r="I77" s="188"/>
      <c r="J77" s="189">
        <f>J658</f>
        <v>0</v>
      </c>
      <c r="K77" s="190"/>
    </row>
    <row r="78" s="8" customFormat="1" ht="19.92" customHeight="1">
      <c r="B78" s="184"/>
      <c r="C78" s="185"/>
      <c r="D78" s="186" t="s">
        <v>144</v>
      </c>
      <c r="E78" s="187"/>
      <c r="F78" s="187"/>
      <c r="G78" s="187"/>
      <c r="H78" s="187"/>
      <c r="I78" s="188"/>
      <c r="J78" s="189">
        <f>J839</f>
        <v>0</v>
      </c>
      <c r="K78" s="190"/>
    </row>
    <row r="79" s="8" customFormat="1" ht="19.92" customHeight="1">
      <c r="B79" s="184"/>
      <c r="C79" s="185"/>
      <c r="D79" s="186" t="s">
        <v>145</v>
      </c>
      <c r="E79" s="187"/>
      <c r="F79" s="187"/>
      <c r="G79" s="187"/>
      <c r="H79" s="187"/>
      <c r="I79" s="188"/>
      <c r="J79" s="189">
        <f>J852</f>
        <v>0</v>
      </c>
      <c r="K79" s="190"/>
    </row>
    <row r="80" s="8" customFormat="1" ht="19.92" customHeight="1">
      <c r="B80" s="184"/>
      <c r="C80" s="185"/>
      <c r="D80" s="186" t="s">
        <v>146</v>
      </c>
      <c r="E80" s="187"/>
      <c r="F80" s="187"/>
      <c r="G80" s="187"/>
      <c r="H80" s="187"/>
      <c r="I80" s="188"/>
      <c r="J80" s="189">
        <f>J923</f>
        <v>0</v>
      </c>
      <c r="K80" s="190"/>
    </row>
    <row r="81" s="7" customFormat="1" ht="24.96" customHeight="1">
      <c r="B81" s="177"/>
      <c r="C81" s="178"/>
      <c r="D81" s="179" t="s">
        <v>147</v>
      </c>
      <c r="E81" s="180"/>
      <c r="F81" s="180"/>
      <c r="G81" s="180"/>
      <c r="H81" s="180"/>
      <c r="I81" s="181"/>
      <c r="J81" s="182">
        <f>J967</f>
        <v>0</v>
      </c>
      <c r="K81" s="183"/>
    </row>
    <row r="82" s="1" customFormat="1" ht="21.84" customHeight="1">
      <c r="B82" s="46"/>
      <c r="C82" s="47"/>
      <c r="D82" s="47"/>
      <c r="E82" s="47"/>
      <c r="F82" s="47"/>
      <c r="G82" s="47"/>
      <c r="H82" s="47"/>
      <c r="I82" s="144"/>
      <c r="J82" s="47"/>
      <c r="K82" s="51"/>
    </row>
    <row r="83" s="1" customFormat="1" ht="6.96" customHeight="1">
      <c r="B83" s="67"/>
      <c r="C83" s="68"/>
      <c r="D83" s="68"/>
      <c r="E83" s="68"/>
      <c r="F83" s="68"/>
      <c r="G83" s="68"/>
      <c r="H83" s="68"/>
      <c r="I83" s="166"/>
      <c r="J83" s="68"/>
      <c r="K83" s="69"/>
    </row>
    <row r="87" s="1" customFormat="1" ht="6.96" customHeight="1">
      <c r="B87" s="70"/>
      <c r="C87" s="71"/>
      <c r="D87" s="71"/>
      <c r="E87" s="71"/>
      <c r="F87" s="71"/>
      <c r="G87" s="71"/>
      <c r="H87" s="71"/>
      <c r="I87" s="169"/>
      <c r="J87" s="71"/>
      <c r="K87" s="71"/>
      <c r="L87" s="72"/>
    </row>
    <row r="88" s="1" customFormat="1" ht="36.96" customHeight="1">
      <c r="B88" s="46"/>
      <c r="C88" s="73" t="s">
        <v>148</v>
      </c>
      <c r="D88" s="74"/>
      <c r="E88" s="74"/>
      <c r="F88" s="74"/>
      <c r="G88" s="74"/>
      <c r="H88" s="74"/>
      <c r="I88" s="191"/>
      <c r="J88" s="74"/>
      <c r="K88" s="74"/>
      <c r="L88" s="72"/>
    </row>
    <row r="89" s="1" customFormat="1" ht="6.96" customHeight="1">
      <c r="B89" s="46"/>
      <c r="C89" s="74"/>
      <c r="D89" s="74"/>
      <c r="E89" s="74"/>
      <c r="F89" s="74"/>
      <c r="G89" s="74"/>
      <c r="H89" s="74"/>
      <c r="I89" s="191"/>
      <c r="J89" s="74"/>
      <c r="K89" s="74"/>
      <c r="L89" s="72"/>
    </row>
    <row r="90" s="1" customFormat="1" ht="14.4" customHeight="1">
      <c r="B90" s="46"/>
      <c r="C90" s="76" t="s">
        <v>18</v>
      </c>
      <c r="D90" s="74"/>
      <c r="E90" s="74"/>
      <c r="F90" s="74"/>
      <c r="G90" s="74"/>
      <c r="H90" s="74"/>
      <c r="I90" s="191"/>
      <c r="J90" s="74"/>
      <c r="K90" s="74"/>
      <c r="L90" s="72"/>
    </row>
    <row r="91" s="1" customFormat="1" ht="16.5" customHeight="1">
      <c r="B91" s="46"/>
      <c r="C91" s="74"/>
      <c r="D91" s="74"/>
      <c r="E91" s="192" t="str">
        <f>E7</f>
        <v>Oprava podlah v dílnách areálu TSS</v>
      </c>
      <c r="F91" s="76"/>
      <c r="G91" s="76"/>
      <c r="H91" s="76"/>
      <c r="I91" s="191"/>
      <c r="J91" s="74"/>
      <c r="K91" s="74"/>
      <c r="L91" s="72"/>
    </row>
    <row r="92" s="1" customFormat="1" ht="14.4" customHeight="1">
      <c r="B92" s="46"/>
      <c r="C92" s="76" t="s">
        <v>116</v>
      </c>
      <c r="D92" s="74"/>
      <c r="E92" s="74"/>
      <c r="F92" s="74"/>
      <c r="G92" s="74"/>
      <c r="H92" s="74"/>
      <c r="I92" s="191"/>
      <c r="J92" s="74"/>
      <c r="K92" s="74"/>
      <c r="L92" s="72"/>
    </row>
    <row r="93" s="1" customFormat="1" ht="17.25" customHeight="1">
      <c r="B93" s="46"/>
      <c r="C93" s="74"/>
      <c r="D93" s="74"/>
      <c r="E93" s="82" t="str">
        <f>E9</f>
        <v>2017-133-01 - m.č.144- sklad olejů</v>
      </c>
      <c r="F93" s="74"/>
      <c r="G93" s="74"/>
      <c r="H93" s="74"/>
      <c r="I93" s="191"/>
      <c r="J93" s="74"/>
      <c r="K93" s="74"/>
      <c r="L93" s="72"/>
    </row>
    <row r="94" s="1" customFormat="1" ht="6.96" customHeight="1">
      <c r="B94" s="46"/>
      <c r="C94" s="74"/>
      <c r="D94" s="74"/>
      <c r="E94" s="74"/>
      <c r="F94" s="74"/>
      <c r="G94" s="74"/>
      <c r="H94" s="74"/>
      <c r="I94" s="191"/>
      <c r="J94" s="74"/>
      <c r="K94" s="74"/>
      <c r="L94" s="72"/>
    </row>
    <row r="95" s="1" customFormat="1" ht="18" customHeight="1">
      <c r="B95" s="46"/>
      <c r="C95" s="76" t="s">
        <v>23</v>
      </c>
      <c r="D95" s="74"/>
      <c r="E95" s="74"/>
      <c r="F95" s="193" t="str">
        <f>F12</f>
        <v>ul.Soudní 988, Praha 4</v>
      </c>
      <c r="G95" s="74"/>
      <c r="H95" s="74"/>
      <c r="I95" s="194" t="s">
        <v>25</v>
      </c>
      <c r="J95" s="85" t="str">
        <f>IF(J12="","",J12)</f>
        <v>26. 7. 2017</v>
      </c>
      <c r="K95" s="74"/>
      <c r="L95" s="72"/>
    </row>
    <row r="96" s="1" customFormat="1" ht="6.96" customHeight="1">
      <c r="B96" s="46"/>
      <c r="C96" s="74"/>
      <c r="D96" s="74"/>
      <c r="E96" s="74"/>
      <c r="F96" s="74"/>
      <c r="G96" s="74"/>
      <c r="H96" s="74"/>
      <c r="I96" s="191"/>
      <c r="J96" s="74"/>
      <c r="K96" s="74"/>
      <c r="L96" s="72"/>
    </row>
    <row r="97" s="1" customFormat="1">
      <c r="B97" s="46"/>
      <c r="C97" s="76" t="s">
        <v>27</v>
      </c>
      <c r="D97" s="74"/>
      <c r="E97" s="74"/>
      <c r="F97" s="193" t="str">
        <f>E15</f>
        <v>Vězeňská služba ČR Soudní 1672/1a, Praha 4</v>
      </c>
      <c r="G97" s="74"/>
      <c r="H97" s="74"/>
      <c r="I97" s="194" t="s">
        <v>33</v>
      </c>
      <c r="J97" s="193" t="str">
        <f>E21</f>
        <v>Arch.Ing. Lubomír Hromádko, Lamačova 858,Praha 5</v>
      </c>
      <c r="K97" s="74"/>
      <c r="L97" s="72"/>
    </row>
    <row r="98" s="1" customFormat="1" ht="14.4" customHeight="1">
      <c r="B98" s="46"/>
      <c r="C98" s="76" t="s">
        <v>31</v>
      </c>
      <c r="D98" s="74"/>
      <c r="E98" s="74"/>
      <c r="F98" s="193" t="str">
        <f>IF(E18="","",E18)</f>
        <v/>
      </c>
      <c r="G98" s="74"/>
      <c r="H98" s="74"/>
      <c r="I98" s="191"/>
      <c r="J98" s="74"/>
      <c r="K98" s="74"/>
      <c r="L98" s="72"/>
    </row>
    <row r="99" s="1" customFormat="1" ht="10.32" customHeight="1">
      <c r="B99" s="46"/>
      <c r="C99" s="74"/>
      <c r="D99" s="74"/>
      <c r="E99" s="74"/>
      <c r="F99" s="74"/>
      <c r="G99" s="74"/>
      <c r="H99" s="74"/>
      <c r="I99" s="191"/>
      <c r="J99" s="74"/>
      <c r="K99" s="74"/>
      <c r="L99" s="72"/>
    </row>
    <row r="100" s="9" customFormat="1" ht="29.28" customHeight="1">
      <c r="B100" s="195"/>
      <c r="C100" s="196" t="s">
        <v>149</v>
      </c>
      <c r="D100" s="197" t="s">
        <v>57</v>
      </c>
      <c r="E100" s="197" t="s">
        <v>53</v>
      </c>
      <c r="F100" s="197" t="s">
        <v>150</v>
      </c>
      <c r="G100" s="197" t="s">
        <v>151</v>
      </c>
      <c r="H100" s="197" t="s">
        <v>152</v>
      </c>
      <c r="I100" s="198" t="s">
        <v>153</v>
      </c>
      <c r="J100" s="197" t="s">
        <v>120</v>
      </c>
      <c r="K100" s="199" t="s">
        <v>154</v>
      </c>
      <c r="L100" s="200"/>
      <c r="M100" s="102" t="s">
        <v>155</v>
      </c>
      <c r="N100" s="103" t="s">
        <v>42</v>
      </c>
      <c r="O100" s="103" t="s">
        <v>156</v>
      </c>
      <c r="P100" s="103" t="s">
        <v>157</v>
      </c>
      <c r="Q100" s="103" t="s">
        <v>158</v>
      </c>
      <c r="R100" s="103" t="s">
        <v>159</v>
      </c>
      <c r="S100" s="103" t="s">
        <v>160</v>
      </c>
      <c r="T100" s="104" t="s">
        <v>161</v>
      </c>
    </row>
    <row r="101" s="1" customFormat="1" ht="29.28" customHeight="1">
      <c r="B101" s="46"/>
      <c r="C101" s="108" t="s">
        <v>121</v>
      </c>
      <c r="D101" s="74"/>
      <c r="E101" s="74"/>
      <c r="F101" s="74"/>
      <c r="G101" s="74"/>
      <c r="H101" s="74"/>
      <c r="I101" s="191"/>
      <c r="J101" s="201">
        <f>BK101</f>
        <v>0</v>
      </c>
      <c r="K101" s="74"/>
      <c r="L101" s="72"/>
      <c r="M101" s="105"/>
      <c r="N101" s="106"/>
      <c r="O101" s="106"/>
      <c r="P101" s="202">
        <f>P102+P558+P967</f>
        <v>0</v>
      </c>
      <c r="Q101" s="106"/>
      <c r="R101" s="202">
        <f>R102+R558+R967</f>
        <v>16.006343976909399</v>
      </c>
      <c r="S101" s="106"/>
      <c r="T101" s="203">
        <f>T102+T558+T967</f>
        <v>8.9858960000000003</v>
      </c>
      <c r="AT101" s="24" t="s">
        <v>71</v>
      </c>
      <c r="AU101" s="24" t="s">
        <v>122</v>
      </c>
      <c r="BK101" s="204">
        <f>BK102+BK558+BK967</f>
        <v>0</v>
      </c>
    </row>
    <row r="102" s="10" customFormat="1" ht="37.44" customHeight="1">
      <c r="B102" s="205"/>
      <c r="C102" s="206"/>
      <c r="D102" s="207" t="s">
        <v>71</v>
      </c>
      <c r="E102" s="208" t="s">
        <v>162</v>
      </c>
      <c r="F102" s="208" t="s">
        <v>163</v>
      </c>
      <c r="G102" s="206"/>
      <c r="H102" s="206"/>
      <c r="I102" s="209"/>
      <c r="J102" s="210">
        <f>BK102</f>
        <v>0</v>
      </c>
      <c r="K102" s="206"/>
      <c r="L102" s="211"/>
      <c r="M102" s="212"/>
      <c r="N102" s="213"/>
      <c r="O102" s="213"/>
      <c r="P102" s="214">
        <f>P103+P115+P122+P160+P186+P233+P260+P359+P374+P387+P409+P448+P461+P478+P524+P556</f>
        <v>0</v>
      </c>
      <c r="Q102" s="213"/>
      <c r="R102" s="214">
        <f>R103+R115+R122+R160+R186+R233+R260+R359+R374+R387+R409+R448+R461+R478+R524+R556</f>
        <v>15.585076143509399</v>
      </c>
      <c r="S102" s="213"/>
      <c r="T102" s="215">
        <f>T103+T115+T122+T160+T186+T233+T260+T359+T374+T387+T409+T448+T461+T478+T524+T556</f>
        <v>8.9858960000000003</v>
      </c>
      <c r="AR102" s="216" t="s">
        <v>80</v>
      </c>
      <c r="AT102" s="217" t="s">
        <v>71</v>
      </c>
      <c r="AU102" s="217" t="s">
        <v>72</v>
      </c>
      <c r="AY102" s="216" t="s">
        <v>164</v>
      </c>
      <c r="BK102" s="218">
        <f>BK103+BK115+BK122+BK160+BK186+BK233+BK260+BK359+BK374+BK387+BK409+BK448+BK461+BK478+BK524+BK556</f>
        <v>0</v>
      </c>
    </row>
    <row r="103" s="10" customFormat="1" ht="19.92" customHeight="1">
      <c r="B103" s="205"/>
      <c r="C103" s="206"/>
      <c r="D103" s="207" t="s">
        <v>71</v>
      </c>
      <c r="E103" s="219" t="s">
        <v>80</v>
      </c>
      <c r="F103" s="219" t="s">
        <v>165</v>
      </c>
      <c r="G103" s="206"/>
      <c r="H103" s="206"/>
      <c r="I103" s="209"/>
      <c r="J103" s="220">
        <f>BK103</f>
        <v>0</v>
      </c>
      <c r="K103" s="206"/>
      <c r="L103" s="211"/>
      <c r="M103" s="212"/>
      <c r="N103" s="213"/>
      <c r="O103" s="213"/>
      <c r="P103" s="214">
        <f>SUM(P104:P114)</f>
        <v>0</v>
      </c>
      <c r="Q103" s="213"/>
      <c r="R103" s="214">
        <f>SUM(R104:R114)</f>
        <v>0.0028079999999999997</v>
      </c>
      <c r="S103" s="213"/>
      <c r="T103" s="215">
        <f>SUM(T104:T114)</f>
        <v>5.6159999999999997</v>
      </c>
      <c r="AR103" s="216" t="s">
        <v>80</v>
      </c>
      <c r="AT103" s="217" t="s">
        <v>71</v>
      </c>
      <c r="AU103" s="217" t="s">
        <v>80</v>
      </c>
      <c r="AY103" s="216" t="s">
        <v>164</v>
      </c>
      <c r="BK103" s="218">
        <f>SUM(BK104:BK114)</f>
        <v>0</v>
      </c>
    </row>
    <row r="104" s="1" customFormat="1" ht="38.25" customHeight="1">
      <c r="B104" s="46"/>
      <c r="C104" s="221" t="s">
        <v>80</v>
      </c>
      <c r="D104" s="221" t="s">
        <v>166</v>
      </c>
      <c r="E104" s="222" t="s">
        <v>167</v>
      </c>
      <c r="F104" s="223" t="s">
        <v>168</v>
      </c>
      <c r="G104" s="224" t="s">
        <v>169</v>
      </c>
      <c r="H104" s="225">
        <v>31.199999999999999</v>
      </c>
      <c r="I104" s="226"/>
      <c r="J104" s="227">
        <f>ROUND(I104*H104,2)</f>
        <v>0</v>
      </c>
      <c r="K104" s="223" t="s">
        <v>170</v>
      </c>
      <c r="L104" s="72"/>
      <c r="M104" s="228" t="s">
        <v>21</v>
      </c>
      <c r="N104" s="229" t="s">
        <v>43</v>
      </c>
      <c r="O104" s="47"/>
      <c r="P104" s="230">
        <f>O104*H104</f>
        <v>0</v>
      </c>
      <c r="Q104" s="230">
        <v>4.0000000000000003E-05</v>
      </c>
      <c r="R104" s="230">
        <f>Q104*H104</f>
        <v>0.001248</v>
      </c>
      <c r="S104" s="230">
        <v>0.076999999999999999</v>
      </c>
      <c r="T104" s="231">
        <f>S104*H104</f>
        <v>2.4024000000000001</v>
      </c>
      <c r="AR104" s="24" t="s">
        <v>171</v>
      </c>
      <c r="AT104" s="24" t="s">
        <v>166</v>
      </c>
      <c r="AU104" s="24" t="s">
        <v>82</v>
      </c>
      <c r="AY104" s="24" t="s">
        <v>164</v>
      </c>
      <c r="BE104" s="232">
        <f>IF(N104="základní",J104,0)</f>
        <v>0</v>
      </c>
      <c r="BF104" s="232">
        <f>IF(N104="snížená",J104,0)</f>
        <v>0</v>
      </c>
      <c r="BG104" s="232">
        <f>IF(N104="zákl. přenesená",J104,0)</f>
        <v>0</v>
      </c>
      <c r="BH104" s="232">
        <f>IF(N104="sníž. přenesená",J104,0)</f>
        <v>0</v>
      </c>
      <c r="BI104" s="232">
        <f>IF(N104="nulová",J104,0)</f>
        <v>0</v>
      </c>
      <c r="BJ104" s="24" t="s">
        <v>80</v>
      </c>
      <c r="BK104" s="232">
        <f>ROUND(I104*H104,2)</f>
        <v>0</v>
      </c>
      <c r="BL104" s="24" t="s">
        <v>171</v>
      </c>
      <c r="BM104" s="24" t="s">
        <v>172</v>
      </c>
    </row>
    <row r="105" s="11" customFormat="1">
      <c r="B105" s="233"/>
      <c r="C105" s="234"/>
      <c r="D105" s="235" t="s">
        <v>173</v>
      </c>
      <c r="E105" s="236" t="s">
        <v>21</v>
      </c>
      <c r="F105" s="237" t="s">
        <v>174</v>
      </c>
      <c r="G105" s="234"/>
      <c r="H105" s="236" t="s">
        <v>21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AT105" s="243" t="s">
        <v>173</v>
      </c>
      <c r="AU105" s="243" t="s">
        <v>82</v>
      </c>
      <c r="AV105" s="11" t="s">
        <v>80</v>
      </c>
      <c r="AW105" s="11" t="s">
        <v>35</v>
      </c>
      <c r="AX105" s="11" t="s">
        <v>72</v>
      </c>
      <c r="AY105" s="243" t="s">
        <v>164</v>
      </c>
    </row>
    <row r="106" s="11" customFormat="1">
      <c r="B106" s="233"/>
      <c r="C106" s="234"/>
      <c r="D106" s="235" t="s">
        <v>173</v>
      </c>
      <c r="E106" s="236" t="s">
        <v>21</v>
      </c>
      <c r="F106" s="237" t="s">
        <v>175</v>
      </c>
      <c r="G106" s="234"/>
      <c r="H106" s="236" t="s">
        <v>21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AT106" s="243" t="s">
        <v>173</v>
      </c>
      <c r="AU106" s="243" t="s">
        <v>82</v>
      </c>
      <c r="AV106" s="11" t="s">
        <v>80</v>
      </c>
      <c r="AW106" s="11" t="s">
        <v>35</v>
      </c>
      <c r="AX106" s="11" t="s">
        <v>72</v>
      </c>
      <c r="AY106" s="243" t="s">
        <v>164</v>
      </c>
    </row>
    <row r="107" s="12" customFormat="1">
      <c r="B107" s="244"/>
      <c r="C107" s="245"/>
      <c r="D107" s="235" t="s">
        <v>173</v>
      </c>
      <c r="E107" s="246" t="s">
        <v>21</v>
      </c>
      <c r="F107" s="247" t="s">
        <v>176</v>
      </c>
      <c r="G107" s="245"/>
      <c r="H107" s="248">
        <v>31.199999999999999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AT107" s="254" t="s">
        <v>173</v>
      </c>
      <c r="AU107" s="254" t="s">
        <v>82</v>
      </c>
      <c r="AV107" s="12" t="s">
        <v>82</v>
      </c>
      <c r="AW107" s="12" t="s">
        <v>35</v>
      </c>
      <c r="AX107" s="12" t="s">
        <v>72</v>
      </c>
      <c r="AY107" s="254" t="s">
        <v>164</v>
      </c>
    </row>
    <row r="108" s="13" customFormat="1">
      <c r="B108" s="255"/>
      <c r="C108" s="256"/>
      <c r="D108" s="235" t="s">
        <v>173</v>
      </c>
      <c r="E108" s="257" t="s">
        <v>21</v>
      </c>
      <c r="F108" s="258" t="s">
        <v>177</v>
      </c>
      <c r="G108" s="256"/>
      <c r="H108" s="259">
        <v>31.199999999999999</v>
      </c>
      <c r="I108" s="260"/>
      <c r="J108" s="256"/>
      <c r="K108" s="256"/>
      <c r="L108" s="261"/>
      <c r="M108" s="262"/>
      <c r="N108" s="263"/>
      <c r="O108" s="263"/>
      <c r="P108" s="263"/>
      <c r="Q108" s="263"/>
      <c r="R108" s="263"/>
      <c r="S108" s="263"/>
      <c r="T108" s="264"/>
      <c r="AT108" s="265" t="s">
        <v>173</v>
      </c>
      <c r="AU108" s="265" t="s">
        <v>82</v>
      </c>
      <c r="AV108" s="13" t="s">
        <v>171</v>
      </c>
      <c r="AW108" s="13" t="s">
        <v>35</v>
      </c>
      <c r="AX108" s="13" t="s">
        <v>80</v>
      </c>
      <c r="AY108" s="265" t="s">
        <v>164</v>
      </c>
    </row>
    <row r="109" s="1" customFormat="1" ht="38.25" customHeight="1">
      <c r="B109" s="46"/>
      <c r="C109" s="221" t="s">
        <v>82</v>
      </c>
      <c r="D109" s="221" t="s">
        <v>166</v>
      </c>
      <c r="E109" s="222" t="s">
        <v>178</v>
      </c>
      <c r="F109" s="223" t="s">
        <v>179</v>
      </c>
      <c r="G109" s="224" t="s">
        <v>169</v>
      </c>
      <c r="H109" s="225">
        <v>31.199999999999999</v>
      </c>
      <c r="I109" s="226"/>
      <c r="J109" s="227">
        <f>ROUND(I109*H109,2)</f>
        <v>0</v>
      </c>
      <c r="K109" s="223" t="s">
        <v>170</v>
      </c>
      <c r="L109" s="72"/>
      <c r="M109" s="228" t="s">
        <v>21</v>
      </c>
      <c r="N109" s="229" t="s">
        <v>43</v>
      </c>
      <c r="O109" s="47"/>
      <c r="P109" s="230">
        <f>O109*H109</f>
        <v>0</v>
      </c>
      <c r="Q109" s="230">
        <v>5.0000000000000002E-05</v>
      </c>
      <c r="R109" s="230">
        <f>Q109*H109</f>
        <v>0.00156</v>
      </c>
      <c r="S109" s="230">
        <v>0.10299999999999999</v>
      </c>
      <c r="T109" s="231">
        <f>S109*H109</f>
        <v>3.2135999999999996</v>
      </c>
      <c r="AR109" s="24" t="s">
        <v>171</v>
      </c>
      <c r="AT109" s="24" t="s">
        <v>166</v>
      </c>
      <c r="AU109" s="24" t="s">
        <v>82</v>
      </c>
      <c r="AY109" s="24" t="s">
        <v>164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24" t="s">
        <v>80</v>
      </c>
      <c r="BK109" s="232">
        <f>ROUND(I109*H109,2)</f>
        <v>0</v>
      </c>
      <c r="BL109" s="24" t="s">
        <v>171</v>
      </c>
      <c r="BM109" s="24" t="s">
        <v>180</v>
      </c>
    </row>
    <row r="110" s="11" customFormat="1">
      <c r="B110" s="233"/>
      <c r="C110" s="234"/>
      <c r="D110" s="235" t="s">
        <v>173</v>
      </c>
      <c r="E110" s="236" t="s">
        <v>21</v>
      </c>
      <c r="F110" s="237" t="s">
        <v>174</v>
      </c>
      <c r="G110" s="234"/>
      <c r="H110" s="236" t="s">
        <v>21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AT110" s="243" t="s">
        <v>173</v>
      </c>
      <c r="AU110" s="243" t="s">
        <v>82</v>
      </c>
      <c r="AV110" s="11" t="s">
        <v>80</v>
      </c>
      <c r="AW110" s="11" t="s">
        <v>35</v>
      </c>
      <c r="AX110" s="11" t="s">
        <v>72</v>
      </c>
      <c r="AY110" s="243" t="s">
        <v>164</v>
      </c>
    </row>
    <row r="111" s="11" customFormat="1">
      <c r="B111" s="233"/>
      <c r="C111" s="234"/>
      <c r="D111" s="235" t="s">
        <v>173</v>
      </c>
      <c r="E111" s="236" t="s">
        <v>21</v>
      </c>
      <c r="F111" s="237" t="s">
        <v>181</v>
      </c>
      <c r="G111" s="234"/>
      <c r="H111" s="236" t="s">
        <v>21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AT111" s="243" t="s">
        <v>173</v>
      </c>
      <c r="AU111" s="243" t="s">
        <v>82</v>
      </c>
      <c r="AV111" s="11" t="s">
        <v>80</v>
      </c>
      <c r="AW111" s="11" t="s">
        <v>35</v>
      </c>
      <c r="AX111" s="11" t="s">
        <v>72</v>
      </c>
      <c r="AY111" s="243" t="s">
        <v>164</v>
      </c>
    </row>
    <row r="112" s="12" customFormat="1">
      <c r="B112" s="244"/>
      <c r="C112" s="245"/>
      <c r="D112" s="235" t="s">
        <v>173</v>
      </c>
      <c r="E112" s="246" t="s">
        <v>21</v>
      </c>
      <c r="F112" s="247" t="s">
        <v>176</v>
      </c>
      <c r="G112" s="245"/>
      <c r="H112" s="248">
        <v>31.199999999999999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AT112" s="254" t="s">
        <v>173</v>
      </c>
      <c r="AU112" s="254" t="s">
        <v>82</v>
      </c>
      <c r="AV112" s="12" t="s">
        <v>82</v>
      </c>
      <c r="AW112" s="12" t="s">
        <v>35</v>
      </c>
      <c r="AX112" s="12" t="s">
        <v>72</v>
      </c>
      <c r="AY112" s="254" t="s">
        <v>164</v>
      </c>
    </row>
    <row r="113" s="11" customFormat="1">
      <c r="B113" s="233"/>
      <c r="C113" s="234"/>
      <c r="D113" s="235" t="s">
        <v>173</v>
      </c>
      <c r="E113" s="236" t="s">
        <v>21</v>
      </c>
      <c r="F113" s="237" t="s">
        <v>182</v>
      </c>
      <c r="G113" s="234"/>
      <c r="H113" s="236" t="s">
        <v>21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AT113" s="243" t="s">
        <v>173</v>
      </c>
      <c r="AU113" s="243" t="s">
        <v>82</v>
      </c>
      <c r="AV113" s="11" t="s">
        <v>80</v>
      </c>
      <c r="AW113" s="11" t="s">
        <v>35</v>
      </c>
      <c r="AX113" s="11" t="s">
        <v>72</v>
      </c>
      <c r="AY113" s="243" t="s">
        <v>164</v>
      </c>
    </row>
    <row r="114" s="13" customFormat="1">
      <c r="B114" s="255"/>
      <c r="C114" s="256"/>
      <c r="D114" s="235" t="s">
        <v>173</v>
      </c>
      <c r="E114" s="257" t="s">
        <v>21</v>
      </c>
      <c r="F114" s="258" t="s">
        <v>177</v>
      </c>
      <c r="G114" s="256"/>
      <c r="H114" s="259">
        <v>31.199999999999999</v>
      </c>
      <c r="I114" s="260"/>
      <c r="J114" s="256"/>
      <c r="K114" s="256"/>
      <c r="L114" s="261"/>
      <c r="M114" s="262"/>
      <c r="N114" s="263"/>
      <c r="O114" s="263"/>
      <c r="P114" s="263"/>
      <c r="Q114" s="263"/>
      <c r="R114" s="263"/>
      <c r="S114" s="263"/>
      <c r="T114" s="264"/>
      <c r="AT114" s="265" t="s">
        <v>173</v>
      </c>
      <c r="AU114" s="265" t="s">
        <v>82</v>
      </c>
      <c r="AV114" s="13" t="s">
        <v>171</v>
      </c>
      <c r="AW114" s="13" t="s">
        <v>35</v>
      </c>
      <c r="AX114" s="13" t="s">
        <v>80</v>
      </c>
      <c r="AY114" s="265" t="s">
        <v>164</v>
      </c>
    </row>
    <row r="115" s="10" customFormat="1" ht="29.88" customHeight="1">
      <c r="B115" s="205"/>
      <c r="C115" s="206"/>
      <c r="D115" s="207" t="s">
        <v>71</v>
      </c>
      <c r="E115" s="219" t="s">
        <v>183</v>
      </c>
      <c r="F115" s="219" t="s">
        <v>184</v>
      </c>
      <c r="G115" s="206"/>
      <c r="H115" s="206"/>
      <c r="I115" s="209"/>
      <c r="J115" s="220">
        <f>BK115</f>
        <v>0</v>
      </c>
      <c r="K115" s="206"/>
      <c r="L115" s="211"/>
      <c r="M115" s="212"/>
      <c r="N115" s="213"/>
      <c r="O115" s="213"/>
      <c r="P115" s="214">
        <f>SUM(P116:P121)</f>
        <v>0</v>
      </c>
      <c r="Q115" s="213"/>
      <c r="R115" s="214">
        <f>SUM(R116:R121)</f>
        <v>0</v>
      </c>
      <c r="S115" s="213"/>
      <c r="T115" s="215">
        <f>SUM(T116:T121)</f>
        <v>0</v>
      </c>
      <c r="AR115" s="216" t="s">
        <v>80</v>
      </c>
      <c r="AT115" s="217" t="s">
        <v>71</v>
      </c>
      <c r="AU115" s="217" t="s">
        <v>80</v>
      </c>
      <c r="AY115" s="216" t="s">
        <v>164</v>
      </c>
      <c r="BK115" s="218">
        <f>SUM(BK116:BK121)</f>
        <v>0</v>
      </c>
    </row>
    <row r="116" s="1" customFormat="1" ht="25.5" customHeight="1">
      <c r="B116" s="46"/>
      <c r="C116" s="221" t="s">
        <v>185</v>
      </c>
      <c r="D116" s="221" t="s">
        <v>166</v>
      </c>
      <c r="E116" s="222" t="s">
        <v>186</v>
      </c>
      <c r="F116" s="223" t="s">
        <v>187</v>
      </c>
      <c r="G116" s="224" t="s">
        <v>188</v>
      </c>
      <c r="H116" s="225">
        <v>1.458</v>
      </c>
      <c r="I116" s="226"/>
      <c r="J116" s="227">
        <f>ROUND(I116*H116,2)</f>
        <v>0</v>
      </c>
      <c r="K116" s="223" t="s">
        <v>170</v>
      </c>
      <c r="L116" s="72"/>
      <c r="M116" s="228" t="s">
        <v>21</v>
      </c>
      <c r="N116" s="229" t="s">
        <v>43</v>
      </c>
      <c r="O116" s="47"/>
      <c r="P116" s="230">
        <f>O116*H116</f>
        <v>0</v>
      </c>
      <c r="Q116" s="230">
        <v>0</v>
      </c>
      <c r="R116" s="230">
        <f>Q116*H116</f>
        <v>0</v>
      </c>
      <c r="S116" s="230">
        <v>0</v>
      </c>
      <c r="T116" s="231">
        <f>S116*H116</f>
        <v>0</v>
      </c>
      <c r="AR116" s="24" t="s">
        <v>171</v>
      </c>
      <c r="AT116" s="24" t="s">
        <v>166</v>
      </c>
      <c r="AU116" s="24" t="s">
        <v>82</v>
      </c>
      <c r="AY116" s="24" t="s">
        <v>164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24" t="s">
        <v>80</v>
      </c>
      <c r="BK116" s="232">
        <f>ROUND(I116*H116,2)</f>
        <v>0</v>
      </c>
      <c r="BL116" s="24" t="s">
        <v>171</v>
      </c>
      <c r="BM116" s="24" t="s">
        <v>189</v>
      </c>
    </row>
    <row r="117" s="11" customFormat="1">
      <c r="B117" s="233"/>
      <c r="C117" s="234"/>
      <c r="D117" s="235" t="s">
        <v>173</v>
      </c>
      <c r="E117" s="236" t="s">
        <v>21</v>
      </c>
      <c r="F117" s="237" t="s">
        <v>174</v>
      </c>
      <c r="G117" s="234"/>
      <c r="H117" s="236" t="s">
        <v>21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AT117" s="243" t="s">
        <v>173</v>
      </c>
      <c r="AU117" s="243" t="s">
        <v>82</v>
      </c>
      <c r="AV117" s="11" t="s">
        <v>80</v>
      </c>
      <c r="AW117" s="11" t="s">
        <v>35</v>
      </c>
      <c r="AX117" s="11" t="s">
        <v>72</v>
      </c>
      <c r="AY117" s="243" t="s">
        <v>164</v>
      </c>
    </row>
    <row r="118" s="11" customFormat="1">
      <c r="B118" s="233"/>
      <c r="C118" s="234"/>
      <c r="D118" s="235" t="s">
        <v>173</v>
      </c>
      <c r="E118" s="236" t="s">
        <v>21</v>
      </c>
      <c r="F118" s="237" t="s">
        <v>190</v>
      </c>
      <c r="G118" s="234"/>
      <c r="H118" s="236" t="s">
        <v>21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AT118" s="243" t="s">
        <v>173</v>
      </c>
      <c r="AU118" s="243" t="s">
        <v>82</v>
      </c>
      <c r="AV118" s="11" t="s">
        <v>80</v>
      </c>
      <c r="AW118" s="11" t="s">
        <v>35</v>
      </c>
      <c r="AX118" s="11" t="s">
        <v>72</v>
      </c>
      <c r="AY118" s="243" t="s">
        <v>164</v>
      </c>
    </row>
    <row r="119" s="11" customFormat="1">
      <c r="B119" s="233"/>
      <c r="C119" s="234"/>
      <c r="D119" s="235" t="s">
        <v>173</v>
      </c>
      <c r="E119" s="236" t="s">
        <v>21</v>
      </c>
      <c r="F119" s="237" t="s">
        <v>191</v>
      </c>
      <c r="G119" s="234"/>
      <c r="H119" s="236" t="s">
        <v>21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AT119" s="243" t="s">
        <v>173</v>
      </c>
      <c r="AU119" s="243" t="s">
        <v>82</v>
      </c>
      <c r="AV119" s="11" t="s">
        <v>80</v>
      </c>
      <c r="AW119" s="11" t="s">
        <v>35</v>
      </c>
      <c r="AX119" s="11" t="s">
        <v>72</v>
      </c>
      <c r="AY119" s="243" t="s">
        <v>164</v>
      </c>
    </row>
    <row r="120" s="12" customFormat="1">
      <c r="B120" s="244"/>
      <c r="C120" s="245"/>
      <c r="D120" s="235" t="s">
        <v>173</v>
      </c>
      <c r="E120" s="246" t="s">
        <v>21</v>
      </c>
      <c r="F120" s="247" t="s">
        <v>192</v>
      </c>
      <c r="G120" s="245"/>
      <c r="H120" s="248">
        <v>1.458</v>
      </c>
      <c r="I120" s="249"/>
      <c r="J120" s="245"/>
      <c r="K120" s="245"/>
      <c r="L120" s="250"/>
      <c r="M120" s="251"/>
      <c r="N120" s="252"/>
      <c r="O120" s="252"/>
      <c r="P120" s="252"/>
      <c r="Q120" s="252"/>
      <c r="R120" s="252"/>
      <c r="S120" s="252"/>
      <c r="T120" s="253"/>
      <c r="AT120" s="254" t="s">
        <v>173</v>
      </c>
      <c r="AU120" s="254" t="s">
        <v>82</v>
      </c>
      <c r="AV120" s="12" t="s">
        <v>82</v>
      </c>
      <c r="AW120" s="12" t="s">
        <v>35</v>
      </c>
      <c r="AX120" s="12" t="s">
        <v>72</v>
      </c>
      <c r="AY120" s="254" t="s">
        <v>164</v>
      </c>
    </row>
    <row r="121" s="13" customFormat="1">
      <c r="B121" s="255"/>
      <c r="C121" s="256"/>
      <c r="D121" s="235" t="s">
        <v>173</v>
      </c>
      <c r="E121" s="257" t="s">
        <v>21</v>
      </c>
      <c r="F121" s="258" t="s">
        <v>177</v>
      </c>
      <c r="G121" s="256"/>
      <c r="H121" s="259">
        <v>1.458</v>
      </c>
      <c r="I121" s="260"/>
      <c r="J121" s="256"/>
      <c r="K121" s="256"/>
      <c r="L121" s="261"/>
      <c r="M121" s="262"/>
      <c r="N121" s="263"/>
      <c r="O121" s="263"/>
      <c r="P121" s="263"/>
      <c r="Q121" s="263"/>
      <c r="R121" s="263"/>
      <c r="S121" s="263"/>
      <c r="T121" s="264"/>
      <c r="AT121" s="265" t="s">
        <v>173</v>
      </c>
      <c r="AU121" s="265" t="s">
        <v>82</v>
      </c>
      <c r="AV121" s="13" t="s">
        <v>171</v>
      </c>
      <c r="AW121" s="13" t="s">
        <v>35</v>
      </c>
      <c r="AX121" s="13" t="s">
        <v>80</v>
      </c>
      <c r="AY121" s="265" t="s">
        <v>164</v>
      </c>
    </row>
    <row r="122" s="10" customFormat="1" ht="29.88" customHeight="1">
      <c r="B122" s="205"/>
      <c r="C122" s="206"/>
      <c r="D122" s="207" t="s">
        <v>71</v>
      </c>
      <c r="E122" s="219" t="s">
        <v>193</v>
      </c>
      <c r="F122" s="219" t="s">
        <v>194</v>
      </c>
      <c r="G122" s="206"/>
      <c r="H122" s="206"/>
      <c r="I122" s="209"/>
      <c r="J122" s="220">
        <f>BK122</f>
        <v>0</v>
      </c>
      <c r="K122" s="206"/>
      <c r="L122" s="211"/>
      <c r="M122" s="212"/>
      <c r="N122" s="213"/>
      <c r="O122" s="213"/>
      <c r="P122" s="214">
        <f>SUM(P123:P159)</f>
        <v>0</v>
      </c>
      <c r="Q122" s="213"/>
      <c r="R122" s="214">
        <f>SUM(R123:R159)</f>
        <v>0</v>
      </c>
      <c r="S122" s="213"/>
      <c r="T122" s="215">
        <f>SUM(T123:T159)</f>
        <v>0</v>
      </c>
      <c r="AR122" s="216" t="s">
        <v>80</v>
      </c>
      <c r="AT122" s="217" t="s">
        <v>71</v>
      </c>
      <c r="AU122" s="217" t="s">
        <v>80</v>
      </c>
      <c r="AY122" s="216" t="s">
        <v>164</v>
      </c>
      <c r="BK122" s="218">
        <f>SUM(BK123:BK159)</f>
        <v>0</v>
      </c>
    </row>
    <row r="123" s="1" customFormat="1" ht="51" customHeight="1">
      <c r="B123" s="46"/>
      <c r="C123" s="221" t="s">
        <v>171</v>
      </c>
      <c r="D123" s="221" t="s">
        <v>166</v>
      </c>
      <c r="E123" s="222" t="s">
        <v>195</v>
      </c>
      <c r="F123" s="223" t="s">
        <v>196</v>
      </c>
      <c r="G123" s="224" t="s">
        <v>188</v>
      </c>
      <c r="H123" s="225">
        <v>1.458</v>
      </c>
      <c r="I123" s="226"/>
      <c r="J123" s="227">
        <f>ROUND(I123*H123,2)</f>
        <v>0</v>
      </c>
      <c r="K123" s="223" t="s">
        <v>170</v>
      </c>
      <c r="L123" s="72"/>
      <c r="M123" s="228" t="s">
        <v>21</v>
      </c>
      <c r="N123" s="229" t="s">
        <v>43</v>
      </c>
      <c r="O123" s="47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AR123" s="24" t="s">
        <v>171</v>
      </c>
      <c r="AT123" s="24" t="s">
        <v>166</v>
      </c>
      <c r="AU123" s="24" t="s">
        <v>82</v>
      </c>
      <c r="AY123" s="24" t="s">
        <v>164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24" t="s">
        <v>80</v>
      </c>
      <c r="BK123" s="232">
        <f>ROUND(I123*H123,2)</f>
        <v>0</v>
      </c>
      <c r="BL123" s="24" t="s">
        <v>171</v>
      </c>
      <c r="BM123" s="24" t="s">
        <v>197</v>
      </c>
    </row>
    <row r="124" s="11" customFormat="1">
      <c r="B124" s="233"/>
      <c r="C124" s="234"/>
      <c r="D124" s="235" t="s">
        <v>173</v>
      </c>
      <c r="E124" s="236" t="s">
        <v>21</v>
      </c>
      <c r="F124" s="237" t="s">
        <v>174</v>
      </c>
      <c r="G124" s="234"/>
      <c r="H124" s="236" t="s">
        <v>21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AT124" s="243" t="s">
        <v>173</v>
      </c>
      <c r="AU124" s="243" t="s">
        <v>82</v>
      </c>
      <c r="AV124" s="11" t="s">
        <v>80</v>
      </c>
      <c r="AW124" s="11" t="s">
        <v>35</v>
      </c>
      <c r="AX124" s="11" t="s">
        <v>72</v>
      </c>
      <c r="AY124" s="243" t="s">
        <v>164</v>
      </c>
    </row>
    <row r="125" s="11" customFormat="1">
      <c r="B125" s="233"/>
      <c r="C125" s="234"/>
      <c r="D125" s="235" t="s">
        <v>173</v>
      </c>
      <c r="E125" s="236" t="s">
        <v>21</v>
      </c>
      <c r="F125" s="237" t="s">
        <v>190</v>
      </c>
      <c r="G125" s="234"/>
      <c r="H125" s="236" t="s">
        <v>21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AT125" s="243" t="s">
        <v>173</v>
      </c>
      <c r="AU125" s="243" t="s">
        <v>82</v>
      </c>
      <c r="AV125" s="11" t="s">
        <v>80</v>
      </c>
      <c r="AW125" s="11" t="s">
        <v>35</v>
      </c>
      <c r="AX125" s="11" t="s">
        <v>72</v>
      </c>
      <c r="AY125" s="243" t="s">
        <v>164</v>
      </c>
    </row>
    <row r="126" s="11" customFormat="1">
      <c r="B126" s="233"/>
      <c r="C126" s="234"/>
      <c r="D126" s="235" t="s">
        <v>173</v>
      </c>
      <c r="E126" s="236" t="s">
        <v>21</v>
      </c>
      <c r="F126" s="237" t="s">
        <v>191</v>
      </c>
      <c r="G126" s="234"/>
      <c r="H126" s="236" t="s">
        <v>21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173</v>
      </c>
      <c r="AU126" s="243" t="s">
        <v>82</v>
      </c>
      <c r="AV126" s="11" t="s">
        <v>80</v>
      </c>
      <c r="AW126" s="11" t="s">
        <v>35</v>
      </c>
      <c r="AX126" s="11" t="s">
        <v>72</v>
      </c>
      <c r="AY126" s="243" t="s">
        <v>164</v>
      </c>
    </row>
    <row r="127" s="12" customFormat="1">
      <c r="B127" s="244"/>
      <c r="C127" s="245"/>
      <c r="D127" s="235" t="s">
        <v>173</v>
      </c>
      <c r="E127" s="246" t="s">
        <v>21</v>
      </c>
      <c r="F127" s="247" t="s">
        <v>192</v>
      </c>
      <c r="G127" s="245"/>
      <c r="H127" s="248">
        <v>1.458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AT127" s="254" t="s">
        <v>173</v>
      </c>
      <c r="AU127" s="254" t="s">
        <v>82</v>
      </c>
      <c r="AV127" s="12" t="s">
        <v>82</v>
      </c>
      <c r="AW127" s="12" t="s">
        <v>35</v>
      </c>
      <c r="AX127" s="12" t="s">
        <v>72</v>
      </c>
      <c r="AY127" s="254" t="s">
        <v>164</v>
      </c>
    </row>
    <row r="128" s="13" customFormat="1">
      <c r="B128" s="255"/>
      <c r="C128" s="256"/>
      <c r="D128" s="235" t="s">
        <v>173</v>
      </c>
      <c r="E128" s="257" t="s">
        <v>21</v>
      </c>
      <c r="F128" s="258" t="s">
        <v>177</v>
      </c>
      <c r="G128" s="256"/>
      <c r="H128" s="259">
        <v>1.458</v>
      </c>
      <c r="I128" s="260"/>
      <c r="J128" s="256"/>
      <c r="K128" s="256"/>
      <c r="L128" s="261"/>
      <c r="M128" s="262"/>
      <c r="N128" s="263"/>
      <c r="O128" s="263"/>
      <c r="P128" s="263"/>
      <c r="Q128" s="263"/>
      <c r="R128" s="263"/>
      <c r="S128" s="263"/>
      <c r="T128" s="264"/>
      <c r="AT128" s="265" t="s">
        <v>173</v>
      </c>
      <c r="AU128" s="265" t="s">
        <v>82</v>
      </c>
      <c r="AV128" s="13" t="s">
        <v>171</v>
      </c>
      <c r="AW128" s="13" t="s">
        <v>35</v>
      </c>
      <c r="AX128" s="13" t="s">
        <v>80</v>
      </c>
      <c r="AY128" s="265" t="s">
        <v>164</v>
      </c>
    </row>
    <row r="129" s="1" customFormat="1" ht="38.25" customHeight="1">
      <c r="B129" s="46"/>
      <c r="C129" s="221" t="s">
        <v>198</v>
      </c>
      <c r="D129" s="221" t="s">
        <v>166</v>
      </c>
      <c r="E129" s="222" t="s">
        <v>199</v>
      </c>
      <c r="F129" s="223" t="s">
        <v>200</v>
      </c>
      <c r="G129" s="224" t="s">
        <v>188</v>
      </c>
      <c r="H129" s="225">
        <v>1.458</v>
      </c>
      <c r="I129" s="226"/>
      <c r="J129" s="227">
        <f>ROUND(I129*H129,2)</f>
        <v>0</v>
      </c>
      <c r="K129" s="223" t="s">
        <v>170</v>
      </c>
      <c r="L129" s="72"/>
      <c r="M129" s="228" t="s">
        <v>21</v>
      </c>
      <c r="N129" s="229" t="s">
        <v>43</v>
      </c>
      <c r="O129" s="47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AR129" s="24" t="s">
        <v>171</v>
      </c>
      <c r="AT129" s="24" t="s">
        <v>166</v>
      </c>
      <c r="AU129" s="24" t="s">
        <v>82</v>
      </c>
      <c r="AY129" s="24" t="s">
        <v>164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24" t="s">
        <v>80</v>
      </c>
      <c r="BK129" s="232">
        <f>ROUND(I129*H129,2)</f>
        <v>0</v>
      </c>
      <c r="BL129" s="24" t="s">
        <v>171</v>
      </c>
      <c r="BM129" s="24" t="s">
        <v>201</v>
      </c>
    </row>
    <row r="130" s="11" customFormat="1">
      <c r="B130" s="233"/>
      <c r="C130" s="234"/>
      <c r="D130" s="235" t="s">
        <v>173</v>
      </c>
      <c r="E130" s="236" t="s">
        <v>21</v>
      </c>
      <c r="F130" s="237" t="s">
        <v>174</v>
      </c>
      <c r="G130" s="234"/>
      <c r="H130" s="236" t="s">
        <v>21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AT130" s="243" t="s">
        <v>173</v>
      </c>
      <c r="AU130" s="243" t="s">
        <v>82</v>
      </c>
      <c r="AV130" s="11" t="s">
        <v>80</v>
      </c>
      <c r="AW130" s="11" t="s">
        <v>35</v>
      </c>
      <c r="AX130" s="11" t="s">
        <v>72</v>
      </c>
      <c r="AY130" s="243" t="s">
        <v>164</v>
      </c>
    </row>
    <row r="131" s="11" customFormat="1">
      <c r="B131" s="233"/>
      <c r="C131" s="234"/>
      <c r="D131" s="235" t="s">
        <v>173</v>
      </c>
      <c r="E131" s="236" t="s">
        <v>21</v>
      </c>
      <c r="F131" s="237" t="s">
        <v>190</v>
      </c>
      <c r="G131" s="234"/>
      <c r="H131" s="236" t="s">
        <v>21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AT131" s="243" t="s">
        <v>173</v>
      </c>
      <c r="AU131" s="243" t="s">
        <v>82</v>
      </c>
      <c r="AV131" s="11" t="s">
        <v>80</v>
      </c>
      <c r="AW131" s="11" t="s">
        <v>35</v>
      </c>
      <c r="AX131" s="11" t="s">
        <v>72</v>
      </c>
      <c r="AY131" s="243" t="s">
        <v>164</v>
      </c>
    </row>
    <row r="132" s="11" customFormat="1">
      <c r="B132" s="233"/>
      <c r="C132" s="234"/>
      <c r="D132" s="235" t="s">
        <v>173</v>
      </c>
      <c r="E132" s="236" t="s">
        <v>21</v>
      </c>
      <c r="F132" s="237" t="s">
        <v>191</v>
      </c>
      <c r="G132" s="234"/>
      <c r="H132" s="236" t="s">
        <v>21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AT132" s="243" t="s">
        <v>173</v>
      </c>
      <c r="AU132" s="243" t="s">
        <v>82</v>
      </c>
      <c r="AV132" s="11" t="s">
        <v>80</v>
      </c>
      <c r="AW132" s="11" t="s">
        <v>35</v>
      </c>
      <c r="AX132" s="11" t="s">
        <v>72</v>
      </c>
      <c r="AY132" s="243" t="s">
        <v>164</v>
      </c>
    </row>
    <row r="133" s="12" customFormat="1">
      <c r="B133" s="244"/>
      <c r="C133" s="245"/>
      <c r="D133" s="235" t="s">
        <v>173</v>
      </c>
      <c r="E133" s="246" t="s">
        <v>21</v>
      </c>
      <c r="F133" s="247" t="s">
        <v>192</v>
      </c>
      <c r="G133" s="245"/>
      <c r="H133" s="248">
        <v>1.458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AT133" s="254" t="s">
        <v>173</v>
      </c>
      <c r="AU133" s="254" t="s">
        <v>82</v>
      </c>
      <c r="AV133" s="12" t="s">
        <v>82</v>
      </c>
      <c r="AW133" s="12" t="s">
        <v>35</v>
      </c>
      <c r="AX133" s="12" t="s">
        <v>72</v>
      </c>
      <c r="AY133" s="254" t="s">
        <v>164</v>
      </c>
    </row>
    <row r="134" s="13" customFormat="1">
      <c r="B134" s="255"/>
      <c r="C134" s="256"/>
      <c r="D134" s="235" t="s">
        <v>173</v>
      </c>
      <c r="E134" s="257" t="s">
        <v>21</v>
      </c>
      <c r="F134" s="258" t="s">
        <v>177</v>
      </c>
      <c r="G134" s="256"/>
      <c r="H134" s="259">
        <v>1.458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AT134" s="265" t="s">
        <v>173</v>
      </c>
      <c r="AU134" s="265" t="s">
        <v>82</v>
      </c>
      <c r="AV134" s="13" t="s">
        <v>171</v>
      </c>
      <c r="AW134" s="13" t="s">
        <v>35</v>
      </c>
      <c r="AX134" s="13" t="s">
        <v>80</v>
      </c>
      <c r="AY134" s="265" t="s">
        <v>164</v>
      </c>
    </row>
    <row r="135" s="1" customFormat="1" ht="38.25" customHeight="1">
      <c r="B135" s="46"/>
      <c r="C135" s="221" t="s">
        <v>202</v>
      </c>
      <c r="D135" s="221" t="s">
        <v>166</v>
      </c>
      <c r="E135" s="222" t="s">
        <v>203</v>
      </c>
      <c r="F135" s="223" t="s">
        <v>204</v>
      </c>
      <c r="G135" s="224" t="s">
        <v>188</v>
      </c>
      <c r="H135" s="225">
        <v>1.458</v>
      </c>
      <c r="I135" s="226"/>
      <c r="J135" s="227">
        <f>ROUND(I135*H135,2)</f>
        <v>0</v>
      </c>
      <c r="K135" s="223" t="s">
        <v>170</v>
      </c>
      <c r="L135" s="72"/>
      <c r="M135" s="228" t="s">
        <v>21</v>
      </c>
      <c r="N135" s="229" t="s">
        <v>43</v>
      </c>
      <c r="O135" s="47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AR135" s="24" t="s">
        <v>171</v>
      </c>
      <c r="AT135" s="24" t="s">
        <v>166</v>
      </c>
      <c r="AU135" s="24" t="s">
        <v>82</v>
      </c>
      <c r="AY135" s="24" t="s">
        <v>164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24" t="s">
        <v>80</v>
      </c>
      <c r="BK135" s="232">
        <f>ROUND(I135*H135,2)</f>
        <v>0</v>
      </c>
      <c r="BL135" s="24" t="s">
        <v>171</v>
      </c>
      <c r="BM135" s="24" t="s">
        <v>205</v>
      </c>
    </row>
    <row r="136" s="11" customFormat="1">
      <c r="B136" s="233"/>
      <c r="C136" s="234"/>
      <c r="D136" s="235" t="s">
        <v>173</v>
      </c>
      <c r="E136" s="236" t="s">
        <v>21</v>
      </c>
      <c r="F136" s="237" t="s">
        <v>174</v>
      </c>
      <c r="G136" s="234"/>
      <c r="H136" s="236" t="s">
        <v>21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AT136" s="243" t="s">
        <v>173</v>
      </c>
      <c r="AU136" s="243" t="s">
        <v>82</v>
      </c>
      <c r="AV136" s="11" t="s">
        <v>80</v>
      </c>
      <c r="AW136" s="11" t="s">
        <v>35</v>
      </c>
      <c r="AX136" s="11" t="s">
        <v>72</v>
      </c>
      <c r="AY136" s="243" t="s">
        <v>164</v>
      </c>
    </row>
    <row r="137" s="11" customFormat="1">
      <c r="B137" s="233"/>
      <c r="C137" s="234"/>
      <c r="D137" s="235" t="s">
        <v>173</v>
      </c>
      <c r="E137" s="236" t="s">
        <v>21</v>
      </c>
      <c r="F137" s="237" t="s">
        <v>190</v>
      </c>
      <c r="G137" s="234"/>
      <c r="H137" s="236" t="s">
        <v>21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173</v>
      </c>
      <c r="AU137" s="243" t="s">
        <v>82</v>
      </c>
      <c r="AV137" s="11" t="s">
        <v>80</v>
      </c>
      <c r="AW137" s="11" t="s">
        <v>35</v>
      </c>
      <c r="AX137" s="11" t="s">
        <v>72</v>
      </c>
      <c r="AY137" s="243" t="s">
        <v>164</v>
      </c>
    </row>
    <row r="138" s="11" customFormat="1">
      <c r="B138" s="233"/>
      <c r="C138" s="234"/>
      <c r="D138" s="235" t="s">
        <v>173</v>
      </c>
      <c r="E138" s="236" t="s">
        <v>21</v>
      </c>
      <c r="F138" s="237" t="s">
        <v>191</v>
      </c>
      <c r="G138" s="234"/>
      <c r="H138" s="236" t="s">
        <v>21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AT138" s="243" t="s">
        <v>173</v>
      </c>
      <c r="AU138" s="243" t="s">
        <v>82</v>
      </c>
      <c r="AV138" s="11" t="s">
        <v>80</v>
      </c>
      <c r="AW138" s="11" t="s">
        <v>35</v>
      </c>
      <c r="AX138" s="11" t="s">
        <v>72</v>
      </c>
      <c r="AY138" s="243" t="s">
        <v>164</v>
      </c>
    </row>
    <row r="139" s="12" customFormat="1">
      <c r="B139" s="244"/>
      <c r="C139" s="245"/>
      <c r="D139" s="235" t="s">
        <v>173</v>
      </c>
      <c r="E139" s="246" t="s">
        <v>21</v>
      </c>
      <c r="F139" s="247" t="s">
        <v>192</v>
      </c>
      <c r="G139" s="245"/>
      <c r="H139" s="248">
        <v>1.458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AT139" s="254" t="s">
        <v>173</v>
      </c>
      <c r="AU139" s="254" t="s">
        <v>82</v>
      </c>
      <c r="AV139" s="12" t="s">
        <v>82</v>
      </c>
      <c r="AW139" s="12" t="s">
        <v>35</v>
      </c>
      <c r="AX139" s="12" t="s">
        <v>72</v>
      </c>
      <c r="AY139" s="254" t="s">
        <v>164</v>
      </c>
    </row>
    <row r="140" s="13" customFormat="1">
      <c r="B140" s="255"/>
      <c r="C140" s="256"/>
      <c r="D140" s="235" t="s">
        <v>173</v>
      </c>
      <c r="E140" s="257" t="s">
        <v>21</v>
      </c>
      <c r="F140" s="258" t="s">
        <v>177</v>
      </c>
      <c r="G140" s="256"/>
      <c r="H140" s="259">
        <v>1.458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AT140" s="265" t="s">
        <v>173</v>
      </c>
      <c r="AU140" s="265" t="s">
        <v>82</v>
      </c>
      <c r="AV140" s="13" t="s">
        <v>171</v>
      </c>
      <c r="AW140" s="13" t="s">
        <v>35</v>
      </c>
      <c r="AX140" s="13" t="s">
        <v>80</v>
      </c>
      <c r="AY140" s="265" t="s">
        <v>164</v>
      </c>
    </row>
    <row r="141" s="1" customFormat="1" ht="38.25" customHeight="1">
      <c r="B141" s="46"/>
      <c r="C141" s="221" t="s">
        <v>206</v>
      </c>
      <c r="D141" s="221" t="s">
        <v>166</v>
      </c>
      <c r="E141" s="222" t="s">
        <v>207</v>
      </c>
      <c r="F141" s="223" t="s">
        <v>208</v>
      </c>
      <c r="G141" s="224" t="s">
        <v>188</v>
      </c>
      <c r="H141" s="225">
        <v>1.458</v>
      </c>
      <c r="I141" s="226"/>
      <c r="J141" s="227">
        <f>ROUND(I141*H141,2)</f>
        <v>0</v>
      </c>
      <c r="K141" s="223" t="s">
        <v>170</v>
      </c>
      <c r="L141" s="72"/>
      <c r="M141" s="228" t="s">
        <v>21</v>
      </c>
      <c r="N141" s="229" t="s">
        <v>43</v>
      </c>
      <c r="O141" s="47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AR141" s="24" t="s">
        <v>171</v>
      </c>
      <c r="AT141" s="24" t="s">
        <v>166</v>
      </c>
      <c r="AU141" s="24" t="s">
        <v>82</v>
      </c>
      <c r="AY141" s="24" t="s">
        <v>164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24" t="s">
        <v>80</v>
      </c>
      <c r="BK141" s="232">
        <f>ROUND(I141*H141,2)</f>
        <v>0</v>
      </c>
      <c r="BL141" s="24" t="s">
        <v>171</v>
      </c>
      <c r="BM141" s="24" t="s">
        <v>209</v>
      </c>
    </row>
    <row r="142" s="11" customFormat="1">
      <c r="B142" s="233"/>
      <c r="C142" s="234"/>
      <c r="D142" s="235" t="s">
        <v>173</v>
      </c>
      <c r="E142" s="236" t="s">
        <v>21</v>
      </c>
      <c r="F142" s="237" t="s">
        <v>174</v>
      </c>
      <c r="G142" s="234"/>
      <c r="H142" s="236" t="s">
        <v>21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AT142" s="243" t="s">
        <v>173</v>
      </c>
      <c r="AU142" s="243" t="s">
        <v>82</v>
      </c>
      <c r="AV142" s="11" t="s">
        <v>80</v>
      </c>
      <c r="AW142" s="11" t="s">
        <v>35</v>
      </c>
      <c r="AX142" s="11" t="s">
        <v>72</v>
      </c>
      <c r="AY142" s="243" t="s">
        <v>164</v>
      </c>
    </row>
    <row r="143" s="11" customFormat="1">
      <c r="B143" s="233"/>
      <c r="C143" s="234"/>
      <c r="D143" s="235" t="s">
        <v>173</v>
      </c>
      <c r="E143" s="236" t="s">
        <v>21</v>
      </c>
      <c r="F143" s="237" t="s">
        <v>190</v>
      </c>
      <c r="G143" s="234"/>
      <c r="H143" s="236" t="s">
        <v>21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173</v>
      </c>
      <c r="AU143" s="243" t="s">
        <v>82</v>
      </c>
      <c r="AV143" s="11" t="s">
        <v>80</v>
      </c>
      <c r="AW143" s="11" t="s">
        <v>35</v>
      </c>
      <c r="AX143" s="11" t="s">
        <v>72</v>
      </c>
      <c r="AY143" s="243" t="s">
        <v>164</v>
      </c>
    </row>
    <row r="144" s="11" customFormat="1">
      <c r="B144" s="233"/>
      <c r="C144" s="234"/>
      <c r="D144" s="235" t="s">
        <v>173</v>
      </c>
      <c r="E144" s="236" t="s">
        <v>21</v>
      </c>
      <c r="F144" s="237" t="s">
        <v>191</v>
      </c>
      <c r="G144" s="234"/>
      <c r="H144" s="236" t="s">
        <v>21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AT144" s="243" t="s">
        <v>173</v>
      </c>
      <c r="AU144" s="243" t="s">
        <v>82</v>
      </c>
      <c r="AV144" s="11" t="s">
        <v>80</v>
      </c>
      <c r="AW144" s="11" t="s">
        <v>35</v>
      </c>
      <c r="AX144" s="11" t="s">
        <v>72</v>
      </c>
      <c r="AY144" s="243" t="s">
        <v>164</v>
      </c>
    </row>
    <row r="145" s="12" customFormat="1">
      <c r="B145" s="244"/>
      <c r="C145" s="245"/>
      <c r="D145" s="235" t="s">
        <v>173</v>
      </c>
      <c r="E145" s="246" t="s">
        <v>21</v>
      </c>
      <c r="F145" s="247" t="s">
        <v>192</v>
      </c>
      <c r="G145" s="245"/>
      <c r="H145" s="248">
        <v>1.458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AT145" s="254" t="s">
        <v>173</v>
      </c>
      <c r="AU145" s="254" t="s">
        <v>82</v>
      </c>
      <c r="AV145" s="12" t="s">
        <v>82</v>
      </c>
      <c r="AW145" s="12" t="s">
        <v>35</v>
      </c>
      <c r="AX145" s="12" t="s">
        <v>72</v>
      </c>
      <c r="AY145" s="254" t="s">
        <v>164</v>
      </c>
    </row>
    <row r="146" s="13" customFormat="1">
      <c r="B146" s="255"/>
      <c r="C146" s="256"/>
      <c r="D146" s="235" t="s">
        <v>173</v>
      </c>
      <c r="E146" s="257" t="s">
        <v>21</v>
      </c>
      <c r="F146" s="258" t="s">
        <v>177</v>
      </c>
      <c r="G146" s="256"/>
      <c r="H146" s="259">
        <v>1.458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AT146" s="265" t="s">
        <v>173</v>
      </c>
      <c r="AU146" s="265" t="s">
        <v>82</v>
      </c>
      <c r="AV146" s="13" t="s">
        <v>171</v>
      </c>
      <c r="AW146" s="13" t="s">
        <v>35</v>
      </c>
      <c r="AX146" s="13" t="s">
        <v>80</v>
      </c>
      <c r="AY146" s="265" t="s">
        <v>164</v>
      </c>
    </row>
    <row r="147" s="1" customFormat="1" ht="51" customHeight="1">
      <c r="B147" s="46"/>
      <c r="C147" s="221" t="s">
        <v>210</v>
      </c>
      <c r="D147" s="221" t="s">
        <v>166</v>
      </c>
      <c r="E147" s="222" t="s">
        <v>211</v>
      </c>
      <c r="F147" s="223" t="s">
        <v>212</v>
      </c>
      <c r="G147" s="224" t="s">
        <v>188</v>
      </c>
      <c r="H147" s="225">
        <v>14.58</v>
      </c>
      <c r="I147" s="226"/>
      <c r="J147" s="227">
        <f>ROUND(I147*H147,2)</f>
        <v>0</v>
      </c>
      <c r="K147" s="223" t="s">
        <v>170</v>
      </c>
      <c r="L147" s="72"/>
      <c r="M147" s="228" t="s">
        <v>21</v>
      </c>
      <c r="N147" s="229" t="s">
        <v>43</v>
      </c>
      <c r="O147" s="47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AR147" s="24" t="s">
        <v>171</v>
      </c>
      <c r="AT147" s="24" t="s">
        <v>166</v>
      </c>
      <c r="AU147" s="24" t="s">
        <v>82</v>
      </c>
      <c r="AY147" s="24" t="s">
        <v>164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24" t="s">
        <v>80</v>
      </c>
      <c r="BK147" s="232">
        <f>ROUND(I147*H147,2)</f>
        <v>0</v>
      </c>
      <c r="BL147" s="24" t="s">
        <v>171</v>
      </c>
      <c r="BM147" s="24" t="s">
        <v>213</v>
      </c>
    </row>
    <row r="148" s="11" customFormat="1">
      <c r="B148" s="233"/>
      <c r="C148" s="234"/>
      <c r="D148" s="235" t="s">
        <v>173</v>
      </c>
      <c r="E148" s="236" t="s">
        <v>21</v>
      </c>
      <c r="F148" s="237" t="s">
        <v>174</v>
      </c>
      <c r="G148" s="234"/>
      <c r="H148" s="236" t="s">
        <v>21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AT148" s="243" t="s">
        <v>173</v>
      </c>
      <c r="AU148" s="243" t="s">
        <v>82</v>
      </c>
      <c r="AV148" s="11" t="s">
        <v>80</v>
      </c>
      <c r="AW148" s="11" t="s">
        <v>35</v>
      </c>
      <c r="AX148" s="11" t="s">
        <v>72</v>
      </c>
      <c r="AY148" s="243" t="s">
        <v>164</v>
      </c>
    </row>
    <row r="149" s="11" customFormat="1">
      <c r="B149" s="233"/>
      <c r="C149" s="234"/>
      <c r="D149" s="235" t="s">
        <v>173</v>
      </c>
      <c r="E149" s="236" t="s">
        <v>21</v>
      </c>
      <c r="F149" s="237" t="s">
        <v>190</v>
      </c>
      <c r="G149" s="234"/>
      <c r="H149" s="236" t="s">
        <v>21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173</v>
      </c>
      <c r="AU149" s="243" t="s">
        <v>82</v>
      </c>
      <c r="AV149" s="11" t="s">
        <v>80</v>
      </c>
      <c r="AW149" s="11" t="s">
        <v>35</v>
      </c>
      <c r="AX149" s="11" t="s">
        <v>72</v>
      </c>
      <c r="AY149" s="243" t="s">
        <v>164</v>
      </c>
    </row>
    <row r="150" s="11" customFormat="1">
      <c r="B150" s="233"/>
      <c r="C150" s="234"/>
      <c r="D150" s="235" t="s">
        <v>173</v>
      </c>
      <c r="E150" s="236" t="s">
        <v>21</v>
      </c>
      <c r="F150" s="237" t="s">
        <v>191</v>
      </c>
      <c r="G150" s="234"/>
      <c r="H150" s="236" t="s">
        <v>21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AT150" s="243" t="s">
        <v>173</v>
      </c>
      <c r="AU150" s="243" t="s">
        <v>82</v>
      </c>
      <c r="AV150" s="11" t="s">
        <v>80</v>
      </c>
      <c r="AW150" s="11" t="s">
        <v>35</v>
      </c>
      <c r="AX150" s="11" t="s">
        <v>72</v>
      </c>
      <c r="AY150" s="243" t="s">
        <v>164</v>
      </c>
    </row>
    <row r="151" s="12" customFormat="1">
      <c r="B151" s="244"/>
      <c r="C151" s="245"/>
      <c r="D151" s="235" t="s">
        <v>173</v>
      </c>
      <c r="E151" s="246" t="s">
        <v>21</v>
      </c>
      <c r="F151" s="247" t="s">
        <v>192</v>
      </c>
      <c r="G151" s="245"/>
      <c r="H151" s="248">
        <v>1.458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AT151" s="254" t="s">
        <v>173</v>
      </c>
      <c r="AU151" s="254" t="s">
        <v>82</v>
      </c>
      <c r="AV151" s="12" t="s">
        <v>82</v>
      </c>
      <c r="AW151" s="12" t="s">
        <v>35</v>
      </c>
      <c r="AX151" s="12" t="s">
        <v>72</v>
      </c>
      <c r="AY151" s="254" t="s">
        <v>164</v>
      </c>
    </row>
    <row r="152" s="13" customFormat="1">
      <c r="B152" s="255"/>
      <c r="C152" s="256"/>
      <c r="D152" s="235" t="s">
        <v>173</v>
      </c>
      <c r="E152" s="257" t="s">
        <v>21</v>
      </c>
      <c r="F152" s="258" t="s">
        <v>177</v>
      </c>
      <c r="G152" s="256"/>
      <c r="H152" s="259">
        <v>1.458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AT152" s="265" t="s">
        <v>173</v>
      </c>
      <c r="AU152" s="265" t="s">
        <v>82</v>
      </c>
      <c r="AV152" s="13" t="s">
        <v>171</v>
      </c>
      <c r="AW152" s="13" t="s">
        <v>35</v>
      </c>
      <c r="AX152" s="13" t="s">
        <v>80</v>
      </c>
      <c r="AY152" s="265" t="s">
        <v>164</v>
      </c>
    </row>
    <row r="153" s="12" customFormat="1">
      <c r="B153" s="244"/>
      <c r="C153" s="245"/>
      <c r="D153" s="235" t="s">
        <v>173</v>
      </c>
      <c r="E153" s="245"/>
      <c r="F153" s="247" t="s">
        <v>214</v>
      </c>
      <c r="G153" s="245"/>
      <c r="H153" s="248">
        <v>14.58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AT153" s="254" t="s">
        <v>173</v>
      </c>
      <c r="AU153" s="254" t="s">
        <v>82</v>
      </c>
      <c r="AV153" s="12" t="s">
        <v>82</v>
      </c>
      <c r="AW153" s="12" t="s">
        <v>6</v>
      </c>
      <c r="AX153" s="12" t="s">
        <v>80</v>
      </c>
      <c r="AY153" s="254" t="s">
        <v>164</v>
      </c>
    </row>
    <row r="154" s="1" customFormat="1" ht="25.5" customHeight="1">
      <c r="B154" s="46"/>
      <c r="C154" s="221" t="s">
        <v>215</v>
      </c>
      <c r="D154" s="221" t="s">
        <v>166</v>
      </c>
      <c r="E154" s="222" t="s">
        <v>216</v>
      </c>
      <c r="F154" s="223" t="s">
        <v>217</v>
      </c>
      <c r="G154" s="224" t="s">
        <v>188</v>
      </c>
      <c r="H154" s="225">
        <v>1.458</v>
      </c>
      <c r="I154" s="226"/>
      <c r="J154" s="227">
        <f>ROUND(I154*H154,2)</f>
        <v>0</v>
      </c>
      <c r="K154" s="223" t="s">
        <v>170</v>
      </c>
      <c r="L154" s="72"/>
      <c r="M154" s="228" t="s">
        <v>21</v>
      </c>
      <c r="N154" s="229" t="s">
        <v>43</v>
      </c>
      <c r="O154" s="47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AR154" s="24" t="s">
        <v>171</v>
      </c>
      <c r="AT154" s="24" t="s">
        <v>166</v>
      </c>
      <c r="AU154" s="24" t="s">
        <v>82</v>
      </c>
      <c r="AY154" s="24" t="s">
        <v>164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24" t="s">
        <v>80</v>
      </c>
      <c r="BK154" s="232">
        <f>ROUND(I154*H154,2)</f>
        <v>0</v>
      </c>
      <c r="BL154" s="24" t="s">
        <v>171</v>
      </c>
      <c r="BM154" s="24" t="s">
        <v>218</v>
      </c>
    </row>
    <row r="155" s="11" customFormat="1">
      <c r="B155" s="233"/>
      <c r="C155" s="234"/>
      <c r="D155" s="235" t="s">
        <v>173</v>
      </c>
      <c r="E155" s="236" t="s">
        <v>21</v>
      </c>
      <c r="F155" s="237" t="s">
        <v>174</v>
      </c>
      <c r="G155" s="234"/>
      <c r="H155" s="236" t="s">
        <v>21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AT155" s="243" t="s">
        <v>173</v>
      </c>
      <c r="AU155" s="243" t="s">
        <v>82</v>
      </c>
      <c r="AV155" s="11" t="s">
        <v>80</v>
      </c>
      <c r="AW155" s="11" t="s">
        <v>35</v>
      </c>
      <c r="AX155" s="11" t="s">
        <v>72</v>
      </c>
      <c r="AY155" s="243" t="s">
        <v>164</v>
      </c>
    </row>
    <row r="156" s="11" customFormat="1">
      <c r="B156" s="233"/>
      <c r="C156" s="234"/>
      <c r="D156" s="235" t="s">
        <v>173</v>
      </c>
      <c r="E156" s="236" t="s">
        <v>21</v>
      </c>
      <c r="F156" s="237" t="s">
        <v>190</v>
      </c>
      <c r="G156" s="234"/>
      <c r="H156" s="236" t="s">
        <v>21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AT156" s="243" t="s">
        <v>173</v>
      </c>
      <c r="AU156" s="243" t="s">
        <v>82</v>
      </c>
      <c r="AV156" s="11" t="s">
        <v>80</v>
      </c>
      <c r="AW156" s="11" t="s">
        <v>35</v>
      </c>
      <c r="AX156" s="11" t="s">
        <v>72</v>
      </c>
      <c r="AY156" s="243" t="s">
        <v>164</v>
      </c>
    </row>
    <row r="157" s="11" customFormat="1">
      <c r="B157" s="233"/>
      <c r="C157" s="234"/>
      <c r="D157" s="235" t="s">
        <v>173</v>
      </c>
      <c r="E157" s="236" t="s">
        <v>21</v>
      </c>
      <c r="F157" s="237" t="s">
        <v>191</v>
      </c>
      <c r="G157" s="234"/>
      <c r="H157" s="236" t="s">
        <v>21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AT157" s="243" t="s">
        <v>173</v>
      </c>
      <c r="AU157" s="243" t="s">
        <v>82</v>
      </c>
      <c r="AV157" s="11" t="s">
        <v>80</v>
      </c>
      <c r="AW157" s="11" t="s">
        <v>35</v>
      </c>
      <c r="AX157" s="11" t="s">
        <v>72</v>
      </c>
      <c r="AY157" s="243" t="s">
        <v>164</v>
      </c>
    </row>
    <row r="158" s="12" customFormat="1">
      <c r="B158" s="244"/>
      <c r="C158" s="245"/>
      <c r="D158" s="235" t="s">
        <v>173</v>
      </c>
      <c r="E158" s="246" t="s">
        <v>21</v>
      </c>
      <c r="F158" s="247" t="s">
        <v>192</v>
      </c>
      <c r="G158" s="245"/>
      <c r="H158" s="248">
        <v>1.458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AT158" s="254" t="s">
        <v>173</v>
      </c>
      <c r="AU158" s="254" t="s">
        <v>82</v>
      </c>
      <c r="AV158" s="12" t="s">
        <v>82</v>
      </c>
      <c r="AW158" s="12" t="s">
        <v>35</v>
      </c>
      <c r="AX158" s="12" t="s">
        <v>72</v>
      </c>
      <c r="AY158" s="254" t="s">
        <v>164</v>
      </c>
    </row>
    <row r="159" s="13" customFormat="1">
      <c r="B159" s="255"/>
      <c r="C159" s="256"/>
      <c r="D159" s="235" t="s">
        <v>173</v>
      </c>
      <c r="E159" s="257" t="s">
        <v>21</v>
      </c>
      <c r="F159" s="258" t="s">
        <v>177</v>
      </c>
      <c r="G159" s="256"/>
      <c r="H159" s="259">
        <v>1.458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AT159" s="265" t="s">
        <v>173</v>
      </c>
      <c r="AU159" s="265" t="s">
        <v>82</v>
      </c>
      <c r="AV159" s="13" t="s">
        <v>171</v>
      </c>
      <c r="AW159" s="13" t="s">
        <v>35</v>
      </c>
      <c r="AX159" s="13" t="s">
        <v>80</v>
      </c>
      <c r="AY159" s="265" t="s">
        <v>164</v>
      </c>
    </row>
    <row r="160" s="10" customFormat="1" ht="29.88" customHeight="1">
      <c r="B160" s="205"/>
      <c r="C160" s="206"/>
      <c r="D160" s="207" t="s">
        <v>71</v>
      </c>
      <c r="E160" s="219" t="s">
        <v>219</v>
      </c>
      <c r="F160" s="219" t="s">
        <v>220</v>
      </c>
      <c r="G160" s="206"/>
      <c r="H160" s="206"/>
      <c r="I160" s="209"/>
      <c r="J160" s="220">
        <f>BK160</f>
        <v>0</v>
      </c>
      <c r="K160" s="206"/>
      <c r="L160" s="211"/>
      <c r="M160" s="212"/>
      <c r="N160" s="213"/>
      <c r="O160" s="213"/>
      <c r="P160" s="214">
        <f>SUM(P161:P185)</f>
        <v>0</v>
      </c>
      <c r="Q160" s="213"/>
      <c r="R160" s="214">
        <f>SUM(R161:R185)</f>
        <v>3.4100000000000001</v>
      </c>
      <c r="S160" s="213"/>
      <c r="T160" s="215">
        <f>SUM(T161:T185)</f>
        <v>0</v>
      </c>
      <c r="AR160" s="216" t="s">
        <v>80</v>
      </c>
      <c r="AT160" s="217" t="s">
        <v>71</v>
      </c>
      <c r="AU160" s="217" t="s">
        <v>80</v>
      </c>
      <c r="AY160" s="216" t="s">
        <v>164</v>
      </c>
      <c r="BK160" s="218">
        <f>SUM(BK161:BK185)</f>
        <v>0</v>
      </c>
    </row>
    <row r="161" s="1" customFormat="1" ht="16.5" customHeight="1">
      <c r="B161" s="46"/>
      <c r="C161" s="221" t="s">
        <v>221</v>
      </c>
      <c r="D161" s="221" t="s">
        <v>166</v>
      </c>
      <c r="E161" s="222" t="s">
        <v>222</v>
      </c>
      <c r="F161" s="223" t="s">
        <v>223</v>
      </c>
      <c r="G161" s="224" t="s">
        <v>188</v>
      </c>
      <c r="H161" s="225">
        <v>1.458</v>
      </c>
      <c r="I161" s="226"/>
      <c r="J161" s="227">
        <f>ROUND(I161*H161,2)</f>
        <v>0</v>
      </c>
      <c r="K161" s="223" t="s">
        <v>170</v>
      </c>
      <c r="L161" s="72"/>
      <c r="M161" s="228" t="s">
        <v>21</v>
      </c>
      <c r="N161" s="229" t="s">
        <v>43</v>
      </c>
      <c r="O161" s="47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AR161" s="24" t="s">
        <v>171</v>
      </c>
      <c r="AT161" s="24" t="s">
        <v>166</v>
      </c>
      <c r="AU161" s="24" t="s">
        <v>82</v>
      </c>
      <c r="AY161" s="24" t="s">
        <v>164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24" t="s">
        <v>80</v>
      </c>
      <c r="BK161" s="232">
        <f>ROUND(I161*H161,2)</f>
        <v>0</v>
      </c>
      <c r="BL161" s="24" t="s">
        <v>171</v>
      </c>
      <c r="BM161" s="24" t="s">
        <v>224</v>
      </c>
    </row>
    <row r="162" s="11" customFormat="1">
      <c r="B162" s="233"/>
      <c r="C162" s="234"/>
      <c r="D162" s="235" t="s">
        <v>173</v>
      </c>
      <c r="E162" s="236" t="s">
        <v>21</v>
      </c>
      <c r="F162" s="237" t="s">
        <v>174</v>
      </c>
      <c r="G162" s="234"/>
      <c r="H162" s="236" t="s">
        <v>21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AT162" s="243" t="s">
        <v>173</v>
      </c>
      <c r="AU162" s="243" t="s">
        <v>82</v>
      </c>
      <c r="AV162" s="11" t="s">
        <v>80</v>
      </c>
      <c r="AW162" s="11" t="s">
        <v>35</v>
      </c>
      <c r="AX162" s="11" t="s">
        <v>72</v>
      </c>
      <c r="AY162" s="243" t="s">
        <v>164</v>
      </c>
    </row>
    <row r="163" s="11" customFormat="1">
      <c r="B163" s="233"/>
      <c r="C163" s="234"/>
      <c r="D163" s="235" t="s">
        <v>173</v>
      </c>
      <c r="E163" s="236" t="s">
        <v>21</v>
      </c>
      <c r="F163" s="237" t="s">
        <v>190</v>
      </c>
      <c r="G163" s="234"/>
      <c r="H163" s="236" t="s">
        <v>21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AT163" s="243" t="s">
        <v>173</v>
      </c>
      <c r="AU163" s="243" t="s">
        <v>82</v>
      </c>
      <c r="AV163" s="11" t="s">
        <v>80</v>
      </c>
      <c r="AW163" s="11" t="s">
        <v>35</v>
      </c>
      <c r="AX163" s="11" t="s">
        <v>72</v>
      </c>
      <c r="AY163" s="243" t="s">
        <v>164</v>
      </c>
    </row>
    <row r="164" s="11" customFormat="1">
      <c r="B164" s="233"/>
      <c r="C164" s="234"/>
      <c r="D164" s="235" t="s">
        <v>173</v>
      </c>
      <c r="E164" s="236" t="s">
        <v>21</v>
      </c>
      <c r="F164" s="237" t="s">
        <v>191</v>
      </c>
      <c r="G164" s="234"/>
      <c r="H164" s="236" t="s">
        <v>21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AT164" s="243" t="s">
        <v>173</v>
      </c>
      <c r="AU164" s="243" t="s">
        <v>82</v>
      </c>
      <c r="AV164" s="11" t="s">
        <v>80</v>
      </c>
      <c r="AW164" s="11" t="s">
        <v>35</v>
      </c>
      <c r="AX164" s="11" t="s">
        <v>72</v>
      </c>
      <c r="AY164" s="243" t="s">
        <v>164</v>
      </c>
    </row>
    <row r="165" s="12" customFormat="1">
      <c r="B165" s="244"/>
      <c r="C165" s="245"/>
      <c r="D165" s="235" t="s">
        <v>173</v>
      </c>
      <c r="E165" s="246" t="s">
        <v>21</v>
      </c>
      <c r="F165" s="247" t="s">
        <v>192</v>
      </c>
      <c r="G165" s="245"/>
      <c r="H165" s="248">
        <v>1.458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AT165" s="254" t="s">
        <v>173</v>
      </c>
      <c r="AU165" s="254" t="s">
        <v>82</v>
      </c>
      <c r="AV165" s="12" t="s">
        <v>82</v>
      </c>
      <c r="AW165" s="12" t="s">
        <v>35</v>
      </c>
      <c r="AX165" s="12" t="s">
        <v>72</v>
      </c>
      <c r="AY165" s="254" t="s">
        <v>164</v>
      </c>
    </row>
    <row r="166" s="13" customFormat="1">
      <c r="B166" s="255"/>
      <c r="C166" s="256"/>
      <c r="D166" s="235" t="s">
        <v>173</v>
      </c>
      <c r="E166" s="257" t="s">
        <v>21</v>
      </c>
      <c r="F166" s="258" t="s">
        <v>177</v>
      </c>
      <c r="G166" s="256"/>
      <c r="H166" s="259">
        <v>1.458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AT166" s="265" t="s">
        <v>173</v>
      </c>
      <c r="AU166" s="265" t="s">
        <v>82</v>
      </c>
      <c r="AV166" s="13" t="s">
        <v>171</v>
      </c>
      <c r="AW166" s="13" t="s">
        <v>35</v>
      </c>
      <c r="AX166" s="13" t="s">
        <v>80</v>
      </c>
      <c r="AY166" s="265" t="s">
        <v>164</v>
      </c>
    </row>
    <row r="167" s="1" customFormat="1" ht="16.5" customHeight="1">
      <c r="B167" s="46"/>
      <c r="C167" s="221" t="s">
        <v>225</v>
      </c>
      <c r="D167" s="221" t="s">
        <v>166</v>
      </c>
      <c r="E167" s="222" t="s">
        <v>226</v>
      </c>
      <c r="F167" s="223" t="s">
        <v>227</v>
      </c>
      <c r="G167" s="224" t="s">
        <v>228</v>
      </c>
      <c r="H167" s="225">
        <v>2.3330000000000002</v>
      </c>
      <c r="I167" s="226"/>
      <c r="J167" s="227">
        <f>ROUND(I167*H167,2)</f>
        <v>0</v>
      </c>
      <c r="K167" s="223" t="s">
        <v>170</v>
      </c>
      <c r="L167" s="72"/>
      <c r="M167" s="228" t="s">
        <v>21</v>
      </c>
      <c r="N167" s="229" t="s">
        <v>43</v>
      </c>
      <c r="O167" s="47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AR167" s="24" t="s">
        <v>171</v>
      </c>
      <c r="AT167" s="24" t="s">
        <v>166</v>
      </c>
      <c r="AU167" s="24" t="s">
        <v>82</v>
      </c>
      <c r="AY167" s="24" t="s">
        <v>164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24" t="s">
        <v>80</v>
      </c>
      <c r="BK167" s="232">
        <f>ROUND(I167*H167,2)</f>
        <v>0</v>
      </c>
      <c r="BL167" s="24" t="s">
        <v>171</v>
      </c>
      <c r="BM167" s="24" t="s">
        <v>229</v>
      </c>
    </row>
    <row r="168" s="11" customFormat="1">
      <c r="B168" s="233"/>
      <c r="C168" s="234"/>
      <c r="D168" s="235" t="s">
        <v>173</v>
      </c>
      <c r="E168" s="236" t="s">
        <v>21</v>
      </c>
      <c r="F168" s="237" t="s">
        <v>174</v>
      </c>
      <c r="G168" s="234"/>
      <c r="H168" s="236" t="s">
        <v>21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AT168" s="243" t="s">
        <v>173</v>
      </c>
      <c r="AU168" s="243" t="s">
        <v>82</v>
      </c>
      <c r="AV168" s="11" t="s">
        <v>80</v>
      </c>
      <c r="AW168" s="11" t="s">
        <v>35</v>
      </c>
      <c r="AX168" s="11" t="s">
        <v>72</v>
      </c>
      <c r="AY168" s="243" t="s">
        <v>164</v>
      </c>
    </row>
    <row r="169" s="11" customFormat="1">
      <c r="B169" s="233"/>
      <c r="C169" s="234"/>
      <c r="D169" s="235" t="s">
        <v>173</v>
      </c>
      <c r="E169" s="236" t="s">
        <v>21</v>
      </c>
      <c r="F169" s="237" t="s">
        <v>190</v>
      </c>
      <c r="G169" s="234"/>
      <c r="H169" s="236" t="s">
        <v>21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AT169" s="243" t="s">
        <v>173</v>
      </c>
      <c r="AU169" s="243" t="s">
        <v>82</v>
      </c>
      <c r="AV169" s="11" t="s">
        <v>80</v>
      </c>
      <c r="AW169" s="11" t="s">
        <v>35</v>
      </c>
      <c r="AX169" s="11" t="s">
        <v>72</v>
      </c>
      <c r="AY169" s="243" t="s">
        <v>164</v>
      </c>
    </row>
    <row r="170" s="11" customFormat="1">
      <c r="B170" s="233"/>
      <c r="C170" s="234"/>
      <c r="D170" s="235" t="s">
        <v>173</v>
      </c>
      <c r="E170" s="236" t="s">
        <v>21</v>
      </c>
      <c r="F170" s="237" t="s">
        <v>191</v>
      </c>
      <c r="G170" s="234"/>
      <c r="H170" s="236" t="s">
        <v>21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AT170" s="243" t="s">
        <v>173</v>
      </c>
      <c r="AU170" s="243" t="s">
        <v>82</v>
      </c>
      <c r="AV170" s="11" t="s">
        <v>80</v>
      </c>
      <c r="AW170" s="11" t="s">
        <v>35</v>
      </c>
      <c r="AX170" s="11" t="s">
        <v>72</v>
      </c>
      <c r="AY170" s="243" t="s">
        <v>164</v>
      </c>
    </row>
    <row r="171" s="12" customFormat="1">
      <c r="B171" s="244"/>
      <c r="C171" s="245"/>
      <c r="D171" s="235" t="s">
        <v>173</v>
      </c>
      <c r="E171" s="246" t="s">
        <v>21</v>
      </c>
      <c r="F171" s="247" t="s">
        <v>230</v>
      </c>
      <c r="G171" s="245"/>
      <c r="H171" s="248">
        <v>2.3330000000000002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AT171" s="254" t="s">
        <v>173</v>
      </c>
      <c r="AU171" s="254" t="s">
        <v>82</v>
      </c>
      <c r="AV171" s="12" t="s">
        <v>82</v>
      </c>
      <c r="AW171" s="12" t="s">
        <v>35</v>
      </c>
      <c r="AX171" s="12" t="s">
        <v>72</v>
      </c>
      <c r="AY171" s="254" t="s">
        <v>164</v>
      </c>
    </row>
    <row r="172" s="13" customFormat="1">
      <c r="B172" s="255"/>
      <c r="C172" s="256"/>
      <c r="D172" s="235" t="s">
        <v>173</v>
      </c>
      <c r="E172" s="257" t="s">
        <v>21</v>
      </c>
      <c r="F172" s="258" t="s">
        <v>177</v>
      </c>
      <c r="G172" s="256"/>
      <c r="H172" s="259">
        <v>2.3330000000000002</v>
      </c>
      <c r="I172" s="260"/>
      <c r="J172" s="256"/>
      <c r="K172" s="256"/>
      <c r="L172" s="261"/>
      <c r="M172" s="262"/>
      <c r="N172" s="263"/>
      <c r="O172" s="263"/>
      <c r="P172" s="263"/>
      <c r="Q172" s="263"/>
      <c r="R172" s="263"/>
      <c r="S172" s="263"/>
      <c r="T172" s="264"/>
      <c r="AT172" s="265" t="s">
        <v>173</v>
      </c>
      <c r="AU172" s="265" t="s">
        <v>82</v>
      </c>
      <c r="AV172" s="13" t="s">
        <v>171</v>
      </c>
      <c r="AW172" s="13" t="s">
        <v>35</v>
      </c>
      <c r="AX172" s="13" t="s">
        <v>80</v>
      </c>
      <c r="AY172" s="265" t="s">
        <v>164</v>
      </c>
    </row>
    <row r="173" s="1" customFormat="1" ht="25.5" customHeight="1">
      <c r="B173" s="46"/>
      <c r="C173" s="221" t="s">
        <v>231</v>
      </c>
      <c r="D173" s="221" t="s">
        <v>166</v>
      </c>
      <c r="E173" s="222" t="s">
        <v>232</v>
      </c>
      <c r="F173" s="223" t="s">
        <v>233</v>
      </c>
      <c r="G173" s="224" t="s">
        <v>188</v>
      </c>
      <c r="H173" s="225">
        <v>1.6240000000000001</v>
      </c>
      <c r="I173" s="226"/>
      <c r="J173" s="227">
        <f>ROUND(I173*H173,2)</f>
        <v>0</v>
      </c>
      <c r="K173" s="223" t="s">
        <v>170</v>
      </c>
      <c r="L173" s="72"/>
      <c r="M173" s="228" t="s">
        <v>21</v>
      </c>
      <c r="N173" s="229" t="s">
        <v>43</v>
      </c>
      <c r="O173" s="47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AR173" s="24" t="s">
        <v>171</v>
      </c>
      <c r="AT173" s="24" t="s">
        <v>166</v>
      </c>
      <c r="AU173" s="24" t="s">
        <v>82</v>
      </c>
      <c r="AY173" s="24" t="s">
        <v>164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24" t="s">
        <v>80</v>
      </c>
      <c r="BK173" s="232">
        <f>ROUND(I173*H173,2)</f>
        <v>0</v>
      </c>
      <c r="BL173" s="24" t="s">
        <v>171</v>
      </c>
      <c r="BM173" s="24" t="s">
        <v>234</v>
      </c>
    </row>
    <row r="174" s="11" customFormat="1">
      <c r="B174" s="233"/>
      <c r="C174" s="234"/>
      <c r="D174" s="235" t="s">
        <v>173</v>
      </c>
      <c r="E174" s="236" t="s">
        <v>21</v>
      </c>
      <c r="F174" s="237" t="s">
        <v>174</v>
      </c>
      <c r="G174" s="234"/>
      <c r="H174" s="236" t="s">
        <v>21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173</v>
      </c>
      <c r="AU174" s="243" t="s">
        <v>82</v>
      </c>
      <c r="AV174" s="11" t="s">
        <v>80</v>
      </c>
      <c r="AW174" s="11" t="s">
        <v>35</v>
      </c>
      <c r="AX174" s="11" t="s">
        <v>72</v>
      </c>
      <c r="AY174" s="243" t="s">
        <v>164</v>
      </c>
    </row>
    <row r="175" s="11" customFormat="1">
      <c r="B175" s="233"/>
      <c r="C175" s="234"/>
      <c r="D175" s="235" t="s">
        <v>173</v>
      </c>
      <c r="E175" s="236" t="s">
        <v>21</v>
      </c>
      <c r="F175" s="237" t="s">
        <v>190</v>
      </c>
      <c r="G175" s="234"/>
      <c r="H175" s="236" t="s">
        <v>21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AT175" s="243" t="s">
        <v>173</v>
      </c>
      <c r="AU175" s="243" t="s">
        <v>82</v>
      </c>
      <c r="AV175" s="11" t="s">
        <v>80</v>
      </c>
      <c r="AW175" s="11" t="s">
        <v>35</v>
      </c>
      <c r="AX175" s="11" t="s">
        <v>72</v>
      </c>
      <c r="AY175" s="243" t="s">
        <v>164</v>
      </c>
    </row>
    <row r="176" s="11" customFormat="1">
      <c r="B176" s="233"/>
      <c r="C176" s="234"/>
      <c r="D176" s="235" t="s">
        <v>173</v>
      </c>
      <c r="E176" s="236" t="s">
        <v>21</v>
      </c>
      <c r="F176" s="237" t="s">
        <v>235</v>
      </c>
      <c r="G176" s="234"/>
      <c r="H176" s="236" t="s">
        <v>21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AT176" s="243" t="s">
        <v>173</v>
      </c>
      <c r="AU176" s="243" t="s">
        <v>82</v>
      </c>
      <c r="AV176" s="11" t="s">
        <v>80</v>
      </c>
      <c r="AW176" s="11" t="s">
        <v>35</v>
      </c>
      <c r="AX176" s="11" t="s">
        <v>72</v>
      </c>
      <c r="AY176" s="243" t="s">
        <v>164</v>
      </c>
    </row>
    <row r="177" s="12" customFormat="1">
      <c r="B177" s="244"/>
      <c r="C177" s="245"/>
      <c r="D177" s="235" t="s">
        <v>173</v>
      </c>
      <c r="E177" s="246" t="s">
        <v>21</v>
      </c>
      <c r="F177" s="247" t="s">
        <v>236</v>
      </c>
      <c r="G177" s="245"/>
      <c r="H177" s="248">
        <v>1.944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AT177" s="254" t="s">
        <v>173</v>
      </c>
      <c r="AU177" s="254" t="s">
        <v>82</v>
      </c>
      <c r="AV177" s="12" t="s">
        <v>82</v>
      </c>
      <c r="AW177" s="12" t="s">
        <v>35</v>
      </c>
      <c r="AX177" s="12" t="s">
        <v>72</v>
      </c>
      <c r="AY177" s="254" t="s">
        <v>164</v>
      </c>
    </row>
    <row r="178" s="12" customFormat="1">
      <c r="B178" s="244"/>
      <c r="C178" s="245"/>
      <c r="D178" s="235" t="s">
        <v>173</v>
      </c>
      <c r="E178" s="246" t="s">
        <v>21</v>
      </c>
      <c r="F178" s="247" t="s">
        <v>237</v>
      </c>
      <c r="G178" s="245"/>
      <c r="H178" s="248">
        <v>-0.32000000000000001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AT178" s="254" t="s">
        <v>173</v>
      </c>
      <c r="AU178" s="254" t="s">
        <v>82</v>
      </c>
      <c r="AV178" s="12" t="s">
        <v>82</v>
      </c>
      <c r="AW178" s="12" t="s">
        <v>35</v>
      </c>
      <c r="AX178" s="12" t="s">
        <v>72</v>
      </c>
      <c r="AY178" s="254" t="s">
        <v>164</v>
      </c>
    </row>
    <row r="179" s="13" customFormat="1">
      <c r="B179" s="255"/>
      <c r="C179" s="256"/>
      <c r="D179" s="235" t="s">
        <v>173</v>
      </c>
      <c r="E179" s="257" t="s">
        <v>21</v>
      </c>
      <c r="F179" s="258" t="s">
        <v>177</v>
      </c>
      <c r="G179" s="256"/>
      <c r="H179" s="259">
        <v>1.6240000000000001</v>
      </c>
      <c r="I179" s="260"/>
      <c r="J179" s="256"/>
      <c r="K179" s="256"/>
      <c r="L179" s="261"/>
      <c r="M179" s="262"/>
      <c r="N179" s="263"/>
      <c r="O179" s="263"/>
      <c r="P179" s="263"/>
      <c r="Q179" s="263"/>
      <c r="R179" s="263"/>
      <c r="S179" s="263"/>
      <c r="T179" s="264"/>
      <c r="AT179" s="265" t="s">
        <v>173</v>
      </c>
      <c r="AU179" s="265" t="s">
        <v>82</v>
      </c>
      <c r="AV179" s="13" t="s">
        <v>171</v>
      </c>
      <c r="AW179" s="13" t="s">
        <v>35</v>
      </c>
      <c r="AX179" s="13" t="s">
        <v>80</v>
      </c>
      <c r="AY179" s="265" t="s">
        <v>164</v>
      </c>
    </row>
    <row r="180" s="1" customFormat="1" ht="16.5" customHeight="1">
      <c r="B180" s="46"/>
      <c r="C180" s="266" t="s">
        <v>183</v>
      </c>
      <c r="D180" s="266" t="s">
        <v>238</v>
      </c>
      <c r="E180" s="267" t="s">
        <v>239</v>
      </c>
      <c r="F180" s="268" t="s">
        <v>240</v>
      </c>
      <c r="G180" s="269" t="s">
        <v>228</v>
      </c>
      <c r="H180" s="270">
        <v>3.4100000000000001</v>
      </c>
      <c r="I180" s="271"/>
      <c r="J180" s="272">
        <f>ROUND(I180*H180,2)</f>
        <v>0</v>
      </c>
      <c r="K180" s="268" t="s">
        <v>170</v>
      </c>
      <c r="L180" s="273"/>
      <c r="M180" s="274" t="s">
        <v>21</v>
      </c>
      <c r="N180" s="275" t="s">
        <v>43</v>
      </c>
      <c r="O180" s="47"/>
      <c r="P180" s="230">
        <f>O180*H180</f>
        <v>0</v>
      </c>
      <c r="Q180" s="230">
        <v>1</v>
      </c>
      <c r="R180" s="230">
        <f>Q180*H180</f>
        <v>3.4100000000000001</v>
      </c>
      <c r="S180" s="230">
        <v>0</v>
      </c>
      <c r="T180" s="231">
        <f>S180*H180</f>
        <v>0</v>
      </c>
      <c r="AR180" s="24" t="s">
        <v>210</v>
      </c>
      <c r="AT180" s="24" t="s">
        <v>238</v>
      </c>
      <c r="AU180" s="24" t="s">
        <v>82</v>
      </c>
      <c r="AY180" s="24" t="s">
        <v>164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24" t="s">
        <v>80</v>
      </c>
      <c r="BK180" s="232">
        <f>ROUND(I180*H180,2)</f>
        <v>0</v>
      </c>
      <c r="BL180" s="24" t="s">
        <v>171</v>
      </c>
      <c r="BM180" s="24" t="s">
        <v>241</v>
      </c>
    </row>
    <row r="181" s="11" customFormat="1">
      <c r="B181" s="233"/>
      <c r="C181" s="234"/>
      <c r="D181" s="235" t="s">
        <v>173</v>
      </c>
      <c r="E181" s="236" t="s">
        <v>21</v>
      </c>
      <c r="F181" s="237" t="s">
        <v>174</v>
      </c>
      <c r="G181" s="234"/>
      <c r="H181" s="236" t="s">
        <v>21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AT181" s="243" t="s">
        <v>173</v>
      </c>
      <c r="AU181" s="243" t="s">
        <v>82</v>
      </c>
      <c r="AV181" s="11" t="s">
        <v>80</v>
      </c>
      <c r="AW181" s="11" t="s">
        <v>35</v>
      </c>
      <c r="AX181" s="11" t="s">
        <v>72</v>
      </c>
      <c r="AY181" s="243" t="s">
        <v>164</v>
      </c>
    </row>
    <row r="182" s="11" customFormat="1">
      <c r="B182" s="233"/>
      <c r="C182" s="234"/>
      <c r="D182" s="235" t="s">
        <v>173</v>
      </c>
      <c r="E182" s="236" t="s">
        <v>21</v>
      </c>
      <c r="F182" s="237" t="s">
        <v>190</v>
      </c>
      <c r="G182" s="234"/>
      <c r="H182" s="236" t="s">
        <v>21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AT182" s="243" t="s">
        <v>173</v>
      </c>
      <c r="AU182" s="243" t="s">
        <v>82</v>
      </c>
      <c r="AV182" s="11" t="s">
        <v>80</v>
      </c>
      <c r="AW182" s="11" t="s">
        <v>35</v>
      </c>
      <c r="AX182" s="11" t="s">
        <v>72</v>
      </c>
      <c r="AY182" s="243" t="s">
        <v>164</v>
      </c>
    </row>
    <row r="183" s="11" customFormat="1">
      <c r="B183" s="233"/>
      <c r="C183" s="234"/>
      <c r="D183" s="235" t="s">
        <v>173</v>
      </c>
      <c r="E183" s="236" t="s">
        <v>21</v>
      </c>
      <c r="F183" s="237" t="s">
        <v>235</v>
      </c>
      <c r="G183" s="234"/>
      <c r="H183" s="236" t="s">
        <v>21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AT183" s="243" t="s">
        <v>173</v>
      </c>
      <c r="AU183" s="243" t="s">
        <v>82</v>
      </c>
      <c r="AV183" s="11" t="s">
        <v>80</v>
      </c>
      <c r="AW183" s="11" t="s">
        <v>35</v>
      </c>
      <c r="AX183" s="11" t="s">
        <v>72</v>
      </c>
      <c r="AY183" s="243" t="s">
        <v>164</v>
      </c>
    </row>
    <row r="184" s="12" customFormat="1">
      <c r="B184" s="244"/>
      <c r="C184" s="245"/>
      <c r="D184" s="235" t="s">
        <v>173</v>
      </c>
      <c r="E184" s="246" t="s">
        <v>21</v>
      </c>
      <c r="F184" s="247" t="s">
        <v>242</v>
      </c>
      <c r="G184" s="245"/>
      <c r="H184" s="248">
        <v>3.4100000000000001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AT184" s="254" t="s">
        <v>173</v>
      </c>
      <c r="AU184" s="254" t="s">
        <v>82</v>
      </c>
      <c r="AV184" s="12" t="s">
        <v>82</v>
      </c>
      <c r="AW184" s="12" t="s">
        <v>35</v>
      </c>
      <c r="AX184" s="12" t="s">
        <v>72</v>
      </c>
      <c r="AY184" s="254" t="s">
        <v>164</v>
      </c>
    </row>
    <row r="185" s="13" customFormat="1">
      <c r="B185" s="255"/>
      <c r="C185" s="256"/>
      <c r="D185" s="235" t="s">
        <v>173</v>
      </c>
      <c r="E185" s="257" t="s">
        <v>21</v>
      </c>
      <c r="F185" s="258" t="s">
        <v>177</v>
      </c>
      <c r="G185" s="256"/>
      <c r="H185" s="259">
        <v>3.4100000000000001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AT185" s="265" t="s">
        <v>173</v>
      </c>
      <c r="AU185" s="265" t="s">
        <v>82</v>
      </c>
      <c r="AV185" s="13" t="s">
        <v>171</v>
      </c>
      <c r="AW185" s="13" t="s">
        <v>35</v>
      </c>
      <c r="AX185" s="13" t="s">
        <v>80</v>
      </c>
      <c r="AY185" s="265" t="s">
        <v>164</v>
      </c>
    </row>
    <row r="186" s="10" customFormat="1" ht="29.88" customHeight="1">
      <c r="B186" s="205"/>
      <c r="C186" s="206"/>
      <c r="D186" s="207" t="s">
        <v>71</v>
      </c>
      <c r="E186" s="219" t="s">
        <v>82</v>
      </c>
      <c r="F186" s="219" t="s">
        <v>243</v>
      </c>
      <c r="G186" s="206"/>
      <c r="H186" s="206"/>
      <c r="I186" s="209"/>
      <c r="J186" s="220">
        <f>BK186</f>
        <v>0</v>
      </c>
      <c r="K186" s="206"/>
      <c r="L186" s="211"/>
      <c r="M186" s="212"/>
      <c r="N186" s="213"/>
      <c r="O186" s="213"/>
      <c r="P186" s="214">
        <f>SUM(P187:P232)</f>
        <v>0</v>
      </c>
      <c r="Q186" s="213"/>
      <c r="R186" s="214">
        <f>SUM(R187:R232)</f>
        <v>1.3118008235094001</v>
      </c>
      <c r="S186" s="213"/>
      <c r="T186" s="215">
        <f>SUM(T187:T232)</f>
        <v>0</v>
      </c>
      <c r="AR186" s="216" t="s">
        <v>80</v>
      </c>
      <c r="AT186" s="217" t="s">
        <v>71</v>
      </c>
      <c r="AU186" s="217" t="s">
        <v>80</v>
      </c>
      <c r="AY186" s="216" t="s">
        <v>164</v>
      </c>
      <c r="BK186" s="218">
        <f>SUM(BK187:BK232)</f>
        <v>0</v>
      </c>
    </row>
    <row r="187" s="1" customFormat="1" ht="38.25" customHeight="1">
      <c r="B187" s="46"/>
      <c r="C187" s="221" t="s">
        <v>244</v>
      </c>
      <c r="D187" s="221" t="s">
        <v>166</v>
      </c>
      <c r="E187" s="222" t="s">
        <v>245</v>
      </c>
      <c r="F187" s="223" t="s">
        <v>246</v>
      </c>
      <c r="G187" s="224" t="s">
        <v>169</v>
      </c>
      <c r="H187" s="225">
        <v>3.2400000000000002</v>
      </c>
      <c r="I187" s="226"/>
      <c r="J187" s="227">
        <f>ROUND(I187*H187,2)</f>
        <v>0</v>
      </c>
      <c r="K187" s="223" t="s">
        <v>170</v>
      </c>
      <c r="L187" s="72"/>
      <c r="M187" s="228" t="s">
        <v>21</v>
      </c>
      <c r="N187" s="229" t="s">
        <v>43</v>
      </c>
      <c r="O187" s="47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AR187" s="24" t="s">
        <v>171</v>
      </c>
      <c r="AT187" s="24" t="s">
        <v>166</v>
      </c>
      <c r="AU187" s="24" t="s">
        <v>82</v>
      </c>
      <c r="AY187" s="24" t="s">
        <v>164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24" t="s">
        <v>80</v>
      </c>
      <c r="BK187" s="232">
        <f>ROUND(I187*H187,2)</f>
        <v>0</v>
      </c>
      <c r="BL187" s="24" t="s">
        <v>171</v>
      </c>
      <c r="BM187" s="24" t="s">
        <v>247</v>
      </c>
    </row>
    <row r="188" s="11" customFormat="1">
      <c r="B188" s="233"/>
      <c r="C188" s="234"/>
      <c r="D188" s="235" t="s">
        <v>173</v>
      </c>
      <c r="E188" s="236" t="s">
        <v>21</v>
      </c>
      <c r="F188" s="237" t="s">
        <v>174</v>
      </c>
      <c r="G188" s="234"/>
      <c r="H188" s="236" t="s">
        <v>21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AT188" s="243" t="s">
        <v>173</v>
      </c>
      <c r="AU188" s="243" t="s">
        <v>82</v>
      </c>
      <c r="AV188" s="11" t="s">
        <v>80</v>
      </c>
      <c r="AW188" s="11" t="s">
        <v>35</v>
      </c>
      <c r="AX188" s="11" t="s">
        <v>72</v>
      </c>
      <c r="AY188" s="243" t="s">
        <v>164</v>
      </c>
    </row>
    <row r="189" s="11" customFormat="1">
      <c r="B189" s="233"/>
      <c r="C189" s="234"/>
      <c r="D189" s="235" t="s">
        <v>173</v>
      </c>
      <c r="E189" s="236" t="s">
        <v>21</v>
      </c>
      <c r="F189" s="237" t="s">
        <v>190</v>
      </c>
      <c r="G189" s="234"/>
      <c r="H189" s="236" t="s">
        <v>21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AT189" s="243" t="s">
        <v>173</v>
      </c>
      <c r="AU189" s="243" t="s">
        <v>82</v>
      </c>
      <c r="AV189" s="11" t="s">
        <v>80</v>
      </c>
      <c r="AW189" s="11" t="s">
        <v>35</v>
      </c>
      <c r="AX189" s="11" t="s">
        <v>72</v>
      </c>
      <c r="AY189" s="243" t="s">
        <v>164</v>
      </c>
    </row>
    <row r="190" s="11" customFormat="1">
      <c r="B190" s="233"/>
      <c r="C190" s="234"/>
      <c r="D190" s="235" t="s">
        <v>173</v>
      </c>
      <c r="E190" s="236" t="s">
        <v>21</v>
      </c>
      <c r="F190" s="237" t="s">
        <v>248</v>
      </c>
      <c r="G190" s="234"/>
      <c r="H190" s="236" t="s">
        <v>21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AT190" s="243" t="s">
        <v>173</v>
      </c>
      <c r="AU190" s="243" t="s">
        <v>82</v>
      </c>
      <c r="AV190" s="11" t="s">
        <v>80</v>
      </c>
      <c r="AW190" s="11" t="s">
        <v>35</v>
      </c>
      <c r="AX190" s="11" t="s">
        <v>72</v>
      </c>
      <c r="AY190" s="243" t="s">
        <v>164</v>
      </c>
    </row>
    <row r="191" s="12" customFormat="1">
      <c r="B191" s="244"/>
      <c r="C191" s="245"/>
      <c r="D191" s="235" t="s">
        <v>173</v>
      </c>
      <c r="E191" s="246" t="s">
        <v>21</v>
      </c>
      <c r="F191" s="247" t="s">
        <v>249</v>
      </c>
      <c r="G191" s="245"/>
      <c r="H191" s="248">
        <v>3.2400000000000002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AT191" s="254" t="s">
        <v>173</v>
      </c>
      <c r="AU191" s="254" t="s">
        <v>82</v>
      </c>
      <c r="AV191" s="12" t="s">
        <v>82</v>
      </c>
      <c r="AW191" s="12" t="s">
        <v>35</v>
      </c>
      <c r="AX191" s="12" t="s">
        <v>72</v>
      </c>
      <c r="AY191" s="254" t="s">
        <v>164</v>
      </c>
    </row>
    <row r="192" s="13" customFormat="1">
      <c r="B192" s="255"/>
      <c r="C192" s="256"/>
      <c r="D192" s="235" t="s">
        <v>173</v>
      </c>
      <c r="E192" s="257" t="s">
        <v>21</v>
      </c>
      <c r="F192" s="258" t="s">
        <v>177</v>
      </c>
      <c r="G192" s="256"/>
      <c r="H192" s="259">
        <v>3.2400000000000002</v>
      </c>
      <c r="I192" s="260"/>
      <c r="J192" s="256"/>
      <c r="K192" s="256"/>
      <c r="L192" s="261"/>
      <c r="M192" s="262"/>
      <c r="N192" s="263"/>
      <c r="O192" s="263"/>
      <c r="P192" s="263"/>
      <c r="Q192" s="263"/>
      <c r="R192" s="263"/>
      <c r="S192" s="263"/>
      <c r="T192" s="264"/>
      <c r="AT192" s="265" t="s">
        <v>173</v>
      </c>
      <c r="AU192" s="265" t="s">
        <v>82</v>
      </c>
      <c r="AV192" s="13" t="s">
        <v>171</v>
      </c>
      <c r="AW192" s="13" t="s">
        <v>35</v>
      </c>
      <c r="AX192" s="13" t="s">
        <v>80</v>
      </c>
      <c r="AY192" s="265" t="s">
        <v>164</v>
      </c>
    </row>
    <row r="193" s="1" customFormat="1" ht="25.5" customHeight="1">
      <c r="B193" s="46"/>
      <c r="C193" s="221" t="s">
        <v>10</v>
      </c>
      <c r="D193" s="221" t="s">
        <v>166</v>
      </c>
      <c r="E193" s="222" t="s">
        <v>250</v>
      </c>
      <c r="F193" s="223" t="s">
        <v>251</v>
      </c>
      <c r="G193" s="224" t="s">
        <v>188</v>
      </c>
      <c r="H193" s="225">
        <v>0.32400000000000001</v>
      </c>
      <c r="I193" s="226"/>
      <c r="J193" s="227">
        <f>ROUND(I193*H193,2)</f>
        <v>0</v>
      </c>
      <c r="K193" s="223" t="s">
        <v>170</v>
      </c>
      <c r="L193" s="72"/>
      <c r="M193" s="228" t="s">
        <v>21</v>
      </c>
      <c r="N193" s="229" t="s">
        <v>43</v>
      </c>
      <c r="O193" s="47"/>
      <c r="P193" s="230">
        <f>O193*H193</f>
        <v>0</v>
      </c>
      <c r="Q193" s="230">
        <v>2.1600000000000001</v>
      </c>
      <c r="R193" s="230">
        <f>Q193*H193</f>
        <v>0.69984000000000002</v>
      </c>
      <c r="S193" s="230">
        <v>0</v>
      </c>
      <c r="T193" s="231">
        <f>S193*H193</f>
        <v>0</v>
      </c>
      <c r="AR193" s="24" t="s">
        <v>171</v>
      </c>
      <c r="AT193" s="24" t="s">
        <v>166</v>
      </c>
      <c r="AU193" s="24" t="s">
        <v>82</v>
      </c>
      <c r="AY193" s="24" t="s">
        <v>164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24" t="s">
        <v>80</v>
      </c>
      <c r="BK193" s="232">
        <f>ROUND(I193*H193,2)</f>
        <v>0</v>
      </c>
      <c r="BL193" s="24" t="s">
        <v>171</v>
      </c>
      <c r="BM193" s="24" t="s">
        <v>252</v>
      </c>
    </row>
    <row r="194" s="11" customFormat="1">
      <c r="B194" s="233"/>
      <c r="C194" s="234"/>
      <c r="D194" s="235" t="s">
        <v>173</v>
      </c>
      <c r="E194" s="236" t="s">
        <v>21</v>
      </c>
      <c r="F194" s="237" t="s">
        <v>174</v>
      </c>
      <c r="G194" s="234"/>
      <c r="H194" s="236" t="s">
        <v>21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AT194" s="243" t="s">
        <v>173</v>
      </c>
      <c r="AU194" s="243" t="s">
        <v>82</v>
      </c>
      <c r="AV194" s="11" t="s">
        <v>80</v>
      </c>
      <c r="AW194" s="11" t="s">
        <v>35</v>
      </c>
      <c r="AX194" s="11" t="s">
        <v>72</v>
      </c>
      <c r="AY194" s="243" t="s">
        <v>164</v>
      </c>
    </row>
    <row r="195" s="11" customFormat="1">
      <c r="B195" s="233"/>
      <c r="C195" s="234"/>
      <c r="D195" s="235" t="s">
        <v>173</v>
      </c>
      <c r="E195" s="236" t="s">
        <v>21</v>
      </c>
      <c r="F195" s="237" t="s">
        <v>190</v>
      </c>
      <c r="G195" s="234"/>
      <c r="H195" s="236" t="s">
        <v>21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AT195" s="243" t="s">
        <v>173</v>
      </c>
      <c r="AU195" s="243" t="s">
        <v>82</v>
      </c>
      <c r="AV195" s="11" t="s">
        <v>80</v>
      </c>
      <c r="AW195" s="11" t="s">
        <v>35</v>
      </c>
      <c r="AX195" s="11" t="s">
        <v>72</v>
      </c>
      <c r="AY195" s="243" t="s">
        <v>164</v>
      </c>
    </row>
    <row r="196" s="11" customFormat="1">
      <c r="B196" s="233"/>
      <c r="C196" s="234"/>
      <c r="D196" s="235" t="s">
        <v>173</v>
      </c>
      <c r="E196" s="236" t="s">
        <v>21</v>
      </c>
      <c r="F196" s="237" t="s">
        <v>253</v>
      </c>
      <c r="G196" s="234"/>
      <c r="H196" s="236" t="s">
        <v>21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AT196" s="243" t="s">
        <v>173</v>
      </c>
      <c r="AU196" s="243" t="s">
        <v>82</v>
      </c>
      <c r="AV196" s="11" t="s">
        <v>80</v>
      </c>
      <c r="AW196" s="11" t="s">
        <v>35</v>
      </c>
      <c r="AX196" s="11" t="s">
        <v>72</v>
      </c>
      <c r="AY196" s="243" t="s">
        <v>164</v>
      </c>
    </row>
    <row r="197" s="12" customFormat="1">
      <c r="B197" s="244"/>
      <c r="C197" s="245"/>
      <c r="D197" s="235" t="s">
        <v>173</v>
      </c>
      <c r="E197" s="246" t="s">
        <v>21</v>
      </c>
      <c r="F197" s="247" t="s">
        <v>254</v>
      </c>
      <c r="G197" s="245"/>
      <c r="H197" s="248">
        <v>0.32400000000000001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AT197" s="254" t="s">
        <v>173</v>
      </c>
      <c r="AU197" s="254" t="s">
        <v>82</v>
      </c>
      <c r="AV197" s="12" t="s">
        <v>82</v>
      </c>
      <c r="AW197" s="12" t="s">
        <v>35</v>
      </c>
      <c r="AX197" s="12" t="s">
        <v>72</v>
      </c>
      <c r="AY197" s="254" t="s">
        <v>164</v>
      </c>
    </row>
    <row r="198" s="13" customFormat="1">
      <c r="B198" s="255"/>
      <c r="C198" s="256"/>
      <c r="D198" s="235" t="s">
        <v>173</v>
      </c>
      <c r="E198" s="257" t="s">
        <v>21</v>
      </c>
      <c r="F198" s="258" t="s">
        <v>177</v>
      </c>
      <c r="G198" s="256"/>
      <c r="H198" s="259">
        <v>0.32400000000000001</v>
      </c>
      <c r="I198" s="260"/>
      <c r="J198" s="256"/>
      <c r="K198" s="256"/>
      <c r="L198" s="261"/>
      <c r="M198" s="262"/>
      <c r="N198" s="263"/>
      <c r="O198" s="263"/>
      <c r="P198" s="263"/>
      <c r="Q198" s="263"/>
      <c r="R198" s="263"/>
      <c r="S198" s="263"/>
      <c r="T198" s="264"/>
      <c r="AT198" s="265" t="s">
        <v>173</v>
      </c>
      <c r="AU198" s="265" t="s">
        <v>82</v>
      </c>
      <c r="AV198" s="13" t="s">
        <v>171</v>
      </c>
      <c r="AW198" s="13" t="s">
        <v>35</v>
      </c>
      <c r="AX198" s="13" t="s">
        <v>80</v>
      </c>
      <c r="AY198" s="265" t="s">
        <v>164</v>
      </c>
    </row>
    <row r="199" s="1" customFormat="1" ht="25.5" customHeight="1">
      <c r="B199" s="46"/>
      <c r="C199" s="221" t="s">
        <v>193</v>
      </c>
      <c r="D199" s="221" t="s">
        <v>166</v>
      </c>
      <c r="E199" s="222" t="s">
        <v>255</v>
      </c>
      <c r="F199" s="223" t="s">
        <v>256</v>
      </c>
      <c r="G199" s="224" t="s">
        <v>188</v>
      </c>
      <c r="H199" s="225">
        <v>0.064000000000000001</v>
      </c>
      <c r="I199" s="226"/>
      <c r="J199" s="227">
        <f>ROUND(I199*H199,2)</f>
        <v>0</v>
      </c>
      <c r="K199" s="223" t="s">
        <v>170</v>
      </c>
      <c r="L199" s="72"/>
      <c r="M199" s="228" t="s">
        <v>21</v>
      </c>
      <c r="N199" s="229" t="s">
        <v>43</v>
      </c>
      <c r="O199" s="47"/>
      <c r="P199" s="230">
        <f>O199*H199</f>
        <v>0</v>
      </c>
      <c r="Q199" s="230">
        <v>2.4532922039999998</v>
      </c>
      <c r="R199" s="230">
        <f>Q199*H199</f>
        <v>0.15701070105599999</v>
      </c>
      <c r="S199" s="230">
        <v>0</v>
      </c>
      <c r="T199" s="231">
        <f>S199*H199</f>
        <v>0</v>
      </c>
      <c r="AR199" s="24" t="s">
        <v>171</v>
      </c>
      <c r="AT199" s="24" t="s">
        <v>166</v>
      </c>
      <c r="AU199" s="24" t="s">
        <v>82</v>
      </c>
      <c r="AY199" s="24" t="s">
        <v>164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24" t="s">
        <v>80</v>
      </c>
      <c r="BK199" s="232">
        <f>ROUND(I199*H199,2)</f>
        <v>0</v>
      </c>
      <c r="BL199" s="24" t="s">
        <v>171</v>
      </c>
      <c r="BM199" s="24" t="s">
        <v>257</v>
      </c>
    </row>
    <row r="200" s="11" customFormat="1">
      <c r="B200" s="233"/>
      <c r="C200" s="234"/>
      <c r="D200" s="235" t="s">
        <v>173</v>
      </c>
      <c r="E200" s="236" t="s">
        <v>21</v>
      </c>
      <c r="F200" s="237" t="s">
        <v>174</v>
      </c>
      <c r="G200" s="234"/>
      <c r="H200" s="236" t="s">
        <v>21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AT200" s="243" t="s">
        <v>173</v>
      </c>
      <c r="AU200" s="243" t="s">
        <v>82</v>
      </c>
      <c r="AV200" s="11" t="s">
        <v>80</v>
      </c>
      <c r="AW200" s="11" t="s">
        <v>35</v>
      </c>
      <c r="AX200" s="11" t="s">
        <v>72</v>
      </c>
      <c r="AY200" s="243" t="s">
        <v>164</v>
      </c>
    </row>
    <row r="201" s="11" customFormat="1">
      <c r="B201" s="233"/>
      <c r="C201" s="234"/>
      <c r="D201" s="235" t="s">
        <v>173</v>
      </c>
      <c r="E201" s="236" t="s">
        <v>21</v>
      </c>
      <c r="F201" s="237" t="s">
        <v>258</v>
      </c>
      <c r="G201" s="234"/>
      <c r="H201" s="236" t="s">
        <v>21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AT201" s="243" t="s">
        <v>173</v>
      </c>
      <c r="AU201" s="243" t="s">
        <v>82</v>
      </c>
      <c r="AV201" s="11" t="s">
        <v>80</v>
      </c>
      <c r="AW201" s="11" t="s">
        <v>35</v>
      </c>
      <c r="AX201" s="11" t="s">
        <v>72</v>
      </c>
      <c r="AY201" s="243" t="s">
        <v>164</v>
      </c>
    </row>
    <row r="202" s="11" customFormat="1">
      <c r="B202" s="233"/>
      <c r="C202" s="234"/>
      <c r="D202" s="235" t="s">
        <v>173</v>
      </c>
      <c r="E202" s="236" t="s">
        <v>21</v>
      </c>
      <c r="F202" s="237" t="s">
        <v>259</v>
      </c>
      <c r="G202" s="234"/>
      <c r="H202" s="236" t="s">
        <v>21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AT202" s="243" t="s">
        <v>173</v>
      </c>
      <c r="AU202" s="243" t="s">
        <v>82</v>
      </c>
      <c r="AV202" s="11" t="s">
        <v>80</v>
      </c>
      <c r="AW202" s="11" t="s">
        <v>35</v>
      </c>
      <c r="AX202" s="11" t="s">
        <v>72</v>
      </c>
      <c r="AY202" s="243" t="s">
        <v>164</v>
      </c>
    </row>
    <row r="203" s="12" customFormat="1">
      <c r="B203" s="244"/>
      <c r="C203" s="245"/>
      <c r="D203" s="235" t="s">
        <v>173</v>
      </c>
      <c r="E203" s="246" t="s">
        <v>21</v>
      </c>
      <c r="F203" s="247" t="s">
        <v>260</v>
      </c>
      <c r="G203" s="245"/>
      <c r="H203" s="248">
        <v>0.064000000000000001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AT203" s="254" t="s">
        <v>173</v>
      </c>
      <c r="AU203" s="254" t="s">
        <v>82</v>
      </c>
      <c r="AV203" s="12" t="s">
        <v>82</v>
      </c>
      <c r="AW203" s="12" t="s">
        <v>35</v>
      </c>
      <c r="AX203" s="12" t="s">
        <v>72</v>
      </c>
      <c r="AY203" s="254" t="s">
        <v>164</v>
      </c>
    </row>
    <row r="204" s="13" customFormat="1">
      <c r="B204" s="255"/>
      <c r="C204" s="256"/>
      <c r="D204" s="235" t="s">
        <v>173</v>
      </c>
      <c r="E204" s="257" t="s">
        <v>21</v>
      </c>
      <c r="F204" s="258" t="s">
        <v>177</v>
      </c>
      <c r="G204" s="256"/>
      <c r="H204" s="259">
        <v>0.064000000000000001</v>
      </c>
      <c r="I204" s="260"/>
      <c r="J204" s="256"/>
      <c r="K204" s="256"/>
      <c r="L204" s="261"/>
      <c r="M204" s="262"/>
      <c r="N204" s="263"/>
      <c r="O204" s="263"/>
      <c r="P204" s="263"/>
      <c r="Q204" s="263"/>
      <c r="R204" s="263"/>
      <c r="S204" s="263"/>
      <c r="T204" s="264"/>
      <c r="AT204" s="265" t="s">
        <v>173</v>
      </c>
      <c r="AU204" s="265" t="s">
        <v>82</v>
      </c>
      <c r="AV204" s="13" t="s">
        <v>171</v>
      </c>
      <c r="AW204" s="13" t="s">
        <v>35</v>
      </c>
      <c r="AX204" s="13" t="s">
        <v>80</v>
      </c>
      <c r="AY204" s="265" t="s">
        <v>164</v>
      </c>
    </row>
    <row r="205" s="1" customFormat="1" ht="16.5" customHeight="1">
      <c r="B205" s="46"/>
      <c r="C205" s="221" t="s">
        <v>219</v>
      </c>
      <c r="D205" s="221" t="s">
        <v>166</v>
      </c>
      <c r="E205" s="222" t="s">
        <v>261</v>
      </c>
      <c r="F205" s="223" t="s">
        <v>262</v>
      </c>
      <c r="G205" s="224" t="s">
        <v>169</v>
      </c>
      <c r="H205" s="225">
        <v>0.47999999999999998</v>
      </c>
      <c r="I205" s="226"/>
      <c r="J205" s="227">
        <f>ROUND(I205*H205,2)</f>
        <v>0</v>
      </c>
      <c r="K205" s="223" t="s">
        <v>170</v>
      </c>
      <c r="L205" s="72"/>
      <c r="M205" s="228" t="s">
        <v>21</v>
      </c>
      <c r="N205" s="229" t="s">
        <v>43</v>
      </c>
      <c r="O205" s="47"/>
      <c r="P205" s="230">
        <f>O205*H205</f>
        <v>0</v>
      </c>
      <c r="Q205" s="230">
        <v>0.0024719</v>
      </c>
      <c r="R205" s="230">
        <f>Q205*H205</f>
        <v>0.001186512</v>
      </c>
      <c r="S205" s="230">
        <v>0</v>
      </c>
      <c r="T205" s="231">
        <f>S205*H205</f>
        <v>0</v>
      </c>
      <c r="AR205" s="24" t="s">
        <v>171</v>
      </c>
      <c r="AT205" s="24" t="s">
        <v>166</v>
      </c>
      <c r="AU205" s="24" t="s">
        <v>82</v>
      </c>
      <c r="AY205" s="24" t="s">
        <v>164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24" t="s">
        <v>80</v>
      </c>
      <c r="BK205" s="232">
        <f>ROUND(I205*H205,2)</f>
        <v>0</v>
      </c>
      <c r="BL205" s="24" t="s">
        <v>171</v>
      </c>
      <c r="BM205" s="24" t="s">
        <v>263</v>
      </c>
    </row>
    <row r="206" s="12" customFormat="1">
      <c r="B206" s="244"/>
      <c r="C206" s="245"/>
      <c r="D206" s="235" t="s">
        <v>173</v>
      </c>
      <c r="E206" s="246" t="s">
        <v>21</v>
      </c>
      <c r="F206" s="247" t="s">
        <v>21</v>
      </c>
      <c r="G206" s="245"/>
      <c r="H206" s="248">
        <v>0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AT206" s="254" t="s">
        <v>173</v>
      </c>
      <c r="AU206" s="254" t="s">
        <v>82</v>
      </c>
      <c r="AV206" s="12" t="s">
        <v>82</v>
      </c>
      <c r="AW206" s="12" t="s">
        <v>35</v>
      </c>
      <c r="AX206" s="12" t="s">
        <v>72</v>
      </c>
      <c r="AY206" s="254" t="s">
        <v>164</v>
      </c>
    </row>
    <row r="207" s="11" customFormat="1">
      <c r="B207" s="233"/>
      <c r="C207" s="234"/>
      <c r="D207" s="235" t="s">
        <v>173</v>
      </c>
      <c r="E207" s="236" t="s">
        <v>21</v>
      </c>
      <c r="F207" s="237" t="s">
        <v>264</v>
      </c>
      <c r="G207" s="234"/>
      <c r="H207" s="236" t="s">
        <v>21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AT207" s="243" t="s">
        <v>173</v>
      </c>
      <c r="AU207" s="243" t="s">
        <v>82</v>
      </c>
      <c r="AV207" s="11" t="s">
        <v>80</v>
      </c>
      <c r="AW207" s="11" t="s">
        <v>35</v>
      </c>
      <c r="AX207" s="11" t="s">
        <v>72</v>
      </c>
      <c r="AY207" s="243" t="s">
        <v>164</v>
      </c>
    </row>
    <row r="208" s="11" customFormat="1">
      <c r="B208" s="233"/>
      <c r="C208" s="234"/>
      <c r="D208" s="235" t="s">
        <v>173</v>
      </c>
      <c r="E208" s="236" t="s">
        <v>21</v>
      </c>
      <c r="F208" s="237" t="s">
        <v>174</v>
      </c>
      <c r="G208" s="234"/>
      <c r="H208" s="236" t="s">
        <v>21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AT208" s="243" t="s">
        <v>173</v>
      </c>
      <c r="AU208" s="243" t="s">
        <v>82</v>
      </c>
      <c r="AV208" s="11" t="s">
        <v>80</v>
      </c>
      <c r="AW208" s="11" t="s">
        <v>35</v>
      </c>
      <c r="AX208" s="11" t="s">
        <v>72</v>
      </c>
      <c r="AY208" s="243" t="s">
        <v>164</v>
      </c>
    </row>
    <row r="209" s="11" customFormat="1">
      <c r="B209" s="233"/>
      <c r="C209" s="234"/>
      <c r="D209" s="235" t="s">
        <v>173</v>
      </c>
      <c r="E209" s="236" t="s">
        <v>21</v>
      </c>
      <c r="F209" s="237" t="s">
        <v>258</v>
      </c>
      <c r="G209" s="234"/>
      <c r="H209" s="236" t="s">
        <v>21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AT209" s="243" t="s">
        <v>173</v>
      </c>
      <c r="AU209" s="243" t="s">
        <v>82</v>
      </c>
      <c r="AV209" s="11" t="s">
        <v>80</v>
      </c>
      <c r="AW209" s="11" t="s">
        <v>35</v>
      </c>
      <c r="AX209" s="11" t="s">
        <v>72</v>
      </c>
      <c r="AY209" s="243" t="s">
        <v>164</v>
      </c>
    </row>
    <row r="210" s="11" customFormat="1">
      <c r="B210" s="233"/>
      <c r="C210" s="234"/>
      <c r="D210" s="235" t="s">
        <v>173</v>
      </c>
      <c r="E210" s="236" t="s">
        <v>21</v>
      </c>
      <c r="F210" s="237" t="s">
        <v>259</v>
      </c>
      <c r="G210" s="234"/>
      <c r="H210" s="236" t="s">
        <v>21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AT210" s="243" t="s">
        <v>173</v>
      </c>
      <c r="AU210" s="243" t="s">
        <v>82</v>
      </c>
      <c r="AV210" s="11" t="s">
        <v>80</v>
      </c>
      <c r="AW210" s="11" t="s">
        <v>35</v>
      </c>
      <c r="AX210" s="11" t="s">
        <v>72</v>
      </c>
      <c r="AY210" s="243" t="s">
        <v>164</v>
      </c>
    </row>
    <row r="211" s="12" customFormat="1">
      <c r="B211" s="244"/>
      <c r="C211" s="245"/>
      <c r="D211" s="235" t="s">
        <v>173</v>
      </c>
      <c r="E211" s="246" t="s">
        <v>21</v>
      </c>
      <c r="F211" s="247" t="s">
        <v>265</v>
      </c>
      <c r="G211" s="245"/>
      <c r="H211" s="248">
        <v>0.47999999999999998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AT211" s="254" t="s">
        <v>173</v>
      </c>
      <c r="AU211" s="254" t="s">
        <v>82</v>
      </c>
      <c r="AV211" s="12" t="s">
        <v>82</v>
      </c>
      <c r="AW211" s="12" t="s">
        <v>35</v>
      </c>
      <c r="AX211" s="12" t="s">
        <v>72</v>
      </c>
      <c r="AY211" s="254" t="s">
        <v>164</v>
      </c>
    </row>
    <row r="212" s="13" customFormat="1">
      <c r="B212" s="255"/>
      <c r="C212" s="256"/>
      <c r="D212" s="235" t="s">
        <v>173</v>
      </c>
      <c r="E212" s="257" t="s">
        <v>21</v>
      </c>
      <c r="F212" s="258" t="s">
        <v>177</v>
      </c>
      <c r="G212" s="256"/>
      <c r="H212" s="259">
        <v>0.47999999999999998</v>
      </c>
      <c r="I212" s="260"/>
      <c r="J212" s="256"/>
      <c r="K212" s="256"/>
      <c r="L212" s="261"/>
      <c r="M212" s="262"/>
      <c r="N212" s="263"/>
      <c r="O212" s="263"/>
      <c r="P212" s="263"/>
      <c r="Q212" s="263"/>
      <c r="R212" s="263"/>
      <c r="S212" s="263"/>
      <c r="T212" s="264"/>
      <c r="AT212" s="265" t="s">
        <v>173</v>
      </c>
      <c r="AU212" s="265" t="s">
        <v>82</v>
      </c>
      <c r="AV212" s="13" t="s">
        <v>171</v>
      </c>
      <c r="AW212" s="13" t="s">
        <v>35</v>
      </c>
      <c r="AX212" s="13" t="s">
        <v>80</v>
      </c>
      <c r="AY212" s="265" t="s">
        <v>164</v>
      </c>
    </row>
    <row r="213" s="1" customFormat="1" ht="16.5" customHeight="1">
      <c r="B213" s="46"/>
      <c r="C213" s="221" t="s">
        <v>266</v>
      </c>
      <c r="D213" s="221" t="s">
        <v>166</v>
      </c>
      <c r="E213" s="222" t="s">
        <v>267</v>
      </c>
      <c r="F213" s="223" t="s">
        <v>268</v>
      </c>
      <c r="G213" s="224" t="s">
        <v>169</v>
      </c>
      <c r="H213" s="225">
        <v>0.47999999999999998</v>
      </c>
      <c r="I213" s="226"/>
      <c r="J213" s="227">
        <f>ROUND(I213*H213,2)</f>
        <v>0</v>
      </c>
      <c r="K213" s="223" t="s">
        <v>170</v>
      </c>
      <c r="L213" s="72"/>
      <c r="M213" s="228" t="s">
        <v>21</v>
      </c>
      <c r="N213" s="229" t="s">
        <v>43</v>
      </c>
      <c r="O213" s="47"/>
      <c r="P213" s="230">
        <f>O213*H213</f>
        <v>0</v>
      </c>
      <c r="Q213" s="230">
        <v>0</v>
      </c>
      <c r="R213" s="230">
        <f>Q213*H213</f>
        <v>0</v>
      </c>
      <c r="S213" s="230">
        <v>0</v>
      </c>
      <c r="T213" s="231">
        <f>S213*H213</f>
        <v>0</v>
      </c>
      <c r="AR213" s="24" t="s">
        <v>171</v>
      </c>
      <c r="AT213" s="24" t="s">
        <v>166</v>
      </c>
      <c r="AU213" s="24" t="s">
        <v>82</v>
      </c>
      <c r="AY213" s="24" t="s">
        <v>164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24" t="s">
        <v>80</v>
      </c>
      <c r="BK213" s="232">
        <f>ROUND(I213*H213,2)</f>
        <v>0</v>
      </c>
      <c r="BL213" s="24" t="s">
        <v>171</v>
      </c>
      <c r="BM213" s="24" t="s">
        <v>269</v>
      </c>
    </row>
    <row r="214" s="12" customFormat="1">
      <c r="B214" s="244"/>
      <c r="C214" s="245"/>
      <c r="D214" s="235" t="s">
        <v>173</v>
      </c>
      <c r="E214" s="246" t="s">
        <v>21</v>
      </c>
      <c r="F214" s="247" t="s">
        <v>21</v>
      </c>
      <c r="G214" s="245"/>
      <c r="H214" s="248">
        <v>0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AT214" s="254" t="s">
        <v>173</v>
      </c>
      <c r="AU214" s="254" t="s">
        <v>82</v>
      </c>
      <c r="AV214" s="12" t="s">
        <v>82</v>
      </c>
      <c r="AW214" s="12" t="s">
        <v>35</v>
      </c>
      <c r="AX214" s="12" t="s">
        <v>72</v>
      </c>
      <c r="AY214" s="254" t="s">
        <v>164</v>
      </c>
    </row>
    <row r="215" s="11" customFormat="1">
      <c r="B215" s="233"/>
      <c r="C215" s="234"/>
      <c r="D215" s="235" t="s">
        <v>173</v>
      </c>
      <c r="E215" s="236" t="s">
        <v>21</v>
      </c>
      <c r="F215" s="237" t="s">
        <v>264</v>
      </c>
      <c r="G215" s="234"/>
      <c r="H215" s="236" t="s">
        <v>21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AT215" s="243" t="s">
        <v>173</v>
      </c>
      <c r="AU215" s="243" t="s">
        <v>82</v>
      </c>
      <c r="AV215" s="11" t="s">
        <v>80</v>
      </c>
      <c r="AW215" s="11" t="s">
        <v>35</v>
      </c>
      <c r="AX215" s="11" t="s">
        <v>72</v>
      </c>
      <c r="AY215" s="243" t="s">
        <v>164</v>
      </c>
    </row>
    <row r="216" s="11" customFormat="1">
      <c r="B216" s="233"/>
      <c r="C216" s="234"/>
      <c r="D216" s="235" t="s">
        <v>173</v>
      </c>
      <c r="E216" s="236" t="s">
        <v>21</v>
      </c>
      <c r="F216" s="237" t="s">
        <v>174</v>
      </c>
      <c r="G216" s="234"/>
      <c r="H216" s="236" t="s">
        <v>21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AT216" s="243" t="s">
        <v>173</v>
      </c>
      <c r="AU216" s="243" t="s">
        <v>82</v>
      </c>
      <c r="AV216" s="11" t="s">
        <v>80</v>
      </c>
      <c r="AW216" s="11" t="s">
        <v>35</v>
      </c>
      <c r="AX216" s="11" t="s">
        <v>72</v>
      </c>
      <c r="AY216" s="243" t="s">
        <v>164</v>
      </c>
    </row>
    <row r="217" s="11" customFormat="1">
      <c r="B217" s="233"/>
      <c r="C217" s="234"/>
      <c r="D217" s="235" t="s">
        <v>173</v>
      </c>
      <c r="E217" s="236" t="s">
        <v>21</v>
      </c>
      <c r="F217" s="237" t="s">
        <v>258</v>
      </c>
      <c r="G217" s="234"/>
      <c r="H217" s="236" t="s">
        <v>21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AT217" s="243" t="s">
        <v>173</v>
      </c>
      <c r="AU217" s="243" t="s">
        <v>82</v>
      </c>
      <c r="AV217" s="11" t="s">
        <v>80</v>
      </c>
      <c r="AW217" s="11" t="s">
        <v>35</v>
      </c>
      <c r="AX217" s="11" t="s">
        <v>72</v>
      </c>
      <c r="AY217" s="243" t="s">
        <v>164</v>
      </c>
    </row>
    <row r="218" s="11" customFormat="1">
      <c r="B218" s="233"/>
      <c r="C218" s="234"/>
      <c r="D218" s="235" t="s">
        <v>173</v>
      </c>
      <c r="E218" s="236" t="s">
        <v>21</v>
      </c>
      <c r="F218" s="237" t="s">
        <v>259</v>
      </c>
      <c r="G218" s="234"/>
      <c r="H218" s="236" t="s">
        <v>21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AT218" s="243" t="s">
        <v>173</v>
      </c>
      <c r="AU218" s="243" t="s">
        <v>82</v>
      </c>
      <c r="AV218" s="11" t="s">
        <v>80</v>
      </c>
      <c r="AW218" s="11" t="s">
        <v>35</v>
      </c>
      <c r="AX218" s="11" t="s">
        <v>72</v>
      </c>
      <c r="AY218" s="243" t="s">
        <v>164</v>
      </c>
    </row>
    <row r="219" s="12" customFormat="1">
      <c r="B219" s="244"/>
      <c r="C219" s="245"/>
      <c r="D219" s="235" t="s">
        <v>173</v>
      </c>
      <c r="E219" s="246" t="s">
        <v>21</v>
      </c>
      <c r="F219" s="247" t="s">
        <v>265</v>
      </c>
      <c r="G219" s="245"/>
      <c r="H219" s="248">
        <v>0.47999999999999998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AT219" s="254" t="s">
        <v>173</v>
      </c>
      <c r="AU219" s="254" t="s">
        <v>82</v>
      </c>
      <c r="AV219" s="12" t="s">
        <v>82</v>
      </c>
      <c r="AW219" s="12" t="s">
        <v>35</v>
      </c>
      <c r="AX219" s="12" t="s">
        <v>72</v>
      </c>
      <c r="AY219" s="254" t="s">
        <v>164</v>
      </c>
    </row>
    <row r="220" s="13" customFormat="1">
      <c r="B220" s="255"/>
      <c r="C220" s="256"/>
      <c r="D220" s="235" t="s">
        <v>173</v>
      </c>
      <c r="E220" s="257" t="s">
        <v>21</v>
      </c>
      <c r="F220" s="258" t="s">
        <v>177</v>
      </c>
      <c r="G220" s="256"/>
      <c r="H220" s="259">
        <v>0.47999999999999998</v>
      </c>
      <c r="I220" s="260"/>
      <c r="J220" s="256"/>
      <c r="K220" s="256"/>
      <c r="L220" s="261"/>
      <c r="M220" s="262"/>
      <c r="N220" s="263"/>
      <c r="O220" s="263"/>
      <c r="P220" s="263"/>
      <c r="Q220" s="263"/>
      <c r="R220" s="263"/>
      <c r="S220" s="263"/>
      <c r="T220" s="264"/>
      <c r="AT220" s="265" t="s">
        <v>173</v>
      </c>
      <c r="AU220" s="265" t="s">
        <v>82</v>
      </c>
      <c r="AV220" s="13" t="s">
        <v>171</v>
      </c>
      <c r="AW220" s="13" t="s">
        <v>35</v>
      </c>
      <c r="AX220" s="13" t="s">
        <v>80</v>
      </c>
      <c r="AY220" s="265" t="s">
        <v>164</v>
      </c>
    </row>
    <row r="221" s="1" customFormat="1" ht="25.5" customHeight="1">
      <c r="B221" s="46"/>
      <c r="C221" s="221" t="s">
        <v>270</v>
      </c>
      <c r="D221" s="221" t="s">
        <v>166</v>
      </c>
      <c r="E221" s="222" t="s">
        <v>271</v>
      </c>
      <c r="F221" s="223" t="s">
        <v>272</v>
      </c>
      <c r="G221" s="224" t="s">
        <v>228</v>
      </c>
      <c r="H221" s="225">
        <v>0.0030000000000000001</v>
      </c>
      <c r="I221" s="226"/>
      <c r="J221" s="227">
        <f>ROUND(I221*H221,2)</f>
        <v>0</v>
      </c>
      <c r="K221" s="223" t="s">
        <v>170</v>
      </c>
      <c r="L221" s="72"/>
      <c r="M221" s="228" t="s">
        <v>21</v>
      </c>
      <c r="N221" s="229" t="s">
        <v>43</v>
      </c>
      <c r="O221" s="47"/>
      <c r="P221" s="230">
        <f>O221*H221</f>
        <v>0</v>
      </c>
      <c r="Q221" s="230">
        <v>1.0525888178</v>
      </c>
      <c r="R221" s="230">
        <f>Q221*H221</f>
        <v>0.0031577664534000001</v>
      </c>
      <c r="S221" s="230">
        <v>0</v>
      </c>
      <c r="T221" s="231">
        <f>S221*H221</f>
        <v>0</v>
      </c>
      <c r="AR221" s="24" t="s">
        <v>171</v>
      </c>
      <c r="AT221" s="24" t="s">
        <v>166</v>
      </c>
      <c r="AU221" s="24" t="s">
        <v>82</v>
      </c>
      <c r="AY221" s="24" t="s">
        <v>164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24" t="s">
        <v>80</v>
      </c>
      <c r="BK221" s="232">
        <f>ROUND(I221*H221,2)</f>
        <v>0</v>
      </c>
      <c r="BL221" s="24" t="s">
        <v>171</v>
      </c>
      <c r="BM221" s="24" t="s">
        <v>273</v>
      </c>
    </row>
    <row r="222" s="12" customFormat="1">
      <c r="B222" s="244"/>
      <c r="C222" s="245"/>
      <c r="D222" s="235" t="s">
        <v>173</v>
      </c>
      <c r="E222" s="246" t="s">
        <v>21</v>
      </c>
      <c r="F222" s="247" t="s">
        <v>21</v>
      </c>
      <c r="G222" s="245"/>
      <c r="H222" s="248">
        <v>0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AT222" s="254" t="s">
        <v>173</v>
      </c>
      <c r="AU222" s="254" t="s">
        <v>82</v>
      </c>
      <c r="AV222" s="12" t="s">
        <v>82</v>
      </c>
      <c r="AW222" s="12" t="s">
        <v>35</v>
      </c>
      <c r="AX222" s="12" t="s">
        <v>72</v>
      </c>
      <c r="AY222" s="254" t="s">
        <v>164</v>
      </c>
    </row>
    <row r="223" s="11" customFormat="1">
      <c r="B223" s="233"/>
      <c r="C223" s="234"/>
      <c r="D223" s="235" t="s">
        <v>173</v>
      </c>
      <c r="E223" s="236" t="s">
        <v>21</v>
      </c>
      <c r="F223" s="237" t="s">
        <v>274</v>
      </c>
      <c r="G223" s="234"/>
      <c r="H223" s="236" t="s">
        <v>21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AT223" s="243" t="s">
        <v>173</v>
      </c>
      <c r="AU223" s="243" t="s">
        <v>82</v>
      </c>
      <c r="AV223" s="11" t="s">
        <v>80</v>
      </c>
      <c r="AW223" s="11" t="s">
        <v>35</v>
      </c>
      <c r="AX223" s="11" t="s">
        <v>72</v>
      </c>
      <c r="AY223" s="243" t="s">
        <v>164</v>
      </c>
    </row>
    <row r="224" s="11" customFormat="1">
      <c r="B224" s="233"/>
      <c r="C224" s="234"/>
      <c r="D224" s="235" t="s">
        <v>173</v>
      </c>
      <c r="E224" s="236" t="s">
        <v>21</v>
      </c>
      <c r="F224" s="237" t="s">
        <v>275</v>
      </c>
      <c r="G224" s="234"/>
      <c r="H224" s="236" t="s">
        <v>21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AT224" s="243" t="s">
        <v>173</v>
      </c>
      <c r="AU224" s="243" t="s">
        <v>82</v>
      </c>
      <c r="AV224" s="11" t="s">
        <v>80</v>
      </c>
      <c r="AW224" s="11" t="s">
        <v>35</v>
      </c>
      <c r="AX224" s="11" t="s">
        <v>72</v>
      </c>
      <c r="AY224" s="243" t="s">
        <v>164</v>
      </c>
    </row>
    <row r="225" s="12" customFormat="1">
      <c r="B225" s="244"/>
      <c r="C225" s="245"/>
      <c r="D225" s="235" t="s">
        <v>173</v>
      </c>
      <c r="E225" s="246" t="s">
        <v>21</v>
      </c>
      <c r="F225" s="247" t="s">
        <v>276</v>
      </c>
      <c r="G225" s="245"/>
      <c r="H225" s="248">
        <v>0.0030000000000000001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AT225" s="254" t="s">
        <v>173</v>
      </c>
      <c r="AU225" s="254" t="s">
        <v>82</v>
      </c>
      <c r="AV225" s="12" t="s">
        <v>82</v>
      </c>
      <c r="AW225" s="12" t="s">
        <v>35</v>
      </c>
      <c r="AX225" s="12" t="s">
        <v>72</v>
      </c>
      <c r="AY225" s="254" t="s">
        <v>164</v>
      </c>
    </row>
    <row r="226" s="13" customFormat="1">
      <c r="B226" s="255"/>
      <c r="C226" s="256"/>
      <c r="D226" s="235" t="s">
        <v>173</v>
      </c>
      <c r="E226" s="257" t="s">
        <v>21</v>
      </c>
      <c r="F226" s="258" t="s">
        <v>177</v>
      </c>
      <c r="G226" s="256"/>
      <c r="H226" s="259">
        <v>0.0030000000000000001</v>
      </c>
      <c r="I226" s="260"/>
      <c r="J226" s="256"/>
      <c r="K226" s="256"/>
      <c r="L226" s="261"/>
      <c r="M226" s="262"/>
      <c r="N226" s="263"/>
      <c r="O226" s="263"/>
      <c r="P226" s="263"/>
      <c r="Q226" s="263"/>
      <c r="R226" s="263"/>
      <c r="S226" s="263"/>
      <c r="T226" s="264"/>
      <c r="AT226" s="265" t="s">
        <v>173</v>
      </c>
      <c r="AU226" s="265" t="s">
        <v>82</v>
      </c>
      <c r="AV226" s="13" t="s">
        <v>171</v>
      </c>
      <c r="AW226" s="13" t="s">
        <v>35</v>
      </c>
      <c r="AX226" s="13" t="s">
        <v>80</v>
      </c>
      <c r="AY226" s="265" t="s">
        <v>164</v>
      </c>
    </row>
    <row r="227" s="1" customFormat="1" ht="25.5" customHeight="1">
      <c r="B227" s="46"/>
      <c r="C227" s="221" t="s">
        <v>277</v>
      </c>
      <c r="D227" s="221" t="s">
        <v>166</v>
      </c>
      <c r="E227" s="222" t="s">
        <v>278</v>
      </c>
      <c r="F227" s="223" t="s">
        <v>279</v>
      </c>
      <c r="G227" s="224" t="s">
        <v>169</v>
      </c>
      <c r="H227" s="225">
        <v>1.3</v>
      </c>
      <c r="I227" s="226"/>
      <c r="J227" s="227">
        <f>ROUND(I227*H227,2)</f>
        <v>0</v>
      </c>
      <c r="K227" s="223" t="s">
        <v>170</v>
      </c>
      <c r="L227" s="72"/>
      <c r="M227" s="228" t="s">
        <v>21</v>
      </c>
      <c r="N227" s="229" t="s">
        <v>43</v>
      </c>
      <c r="O227" s="47"/>
      <c r="P227" s="230">
        <f>O227*H227</f>
        <v>0</v>
      </c>
      <c r="Q227" s="230">
        <v>0.34661987999999999</v>
      </c>
      <c r="R227" s="230">
        <f>Q227*H227</f>
        <v>0.45060584399999998</v>
      </c>
      <c r="S227" s="230">
        <v>0</v>
      </c>
      <c r="T227" s="231">
        <f>S227*H227</f>
        <v>0</v>
      </c>
      <c r="AR227" s="24" t="s">
        <v>171</v>
      </c>
      <c r="AT227" s="24" t="s">
        <v>166</v>
      </c>
      <c r="AU227" s="24" t="s">
        <v>82</v>
      </c>
      <c r="AY227" s="24" t="s">
        <v>164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24" t="s">
        <v>80</v>
      </c>
      <c r="BK227" s="232">
        <f>ROUND(I227*H227,2)</f>
        <v>0</v>
      </c>
      <c r="BL227" s="24" t="s">
        <v>171</v>
      </c>
      <c r="BM227" s="24" t="s">
        <v>280</v>
      </c>
    </row>
    <row r="228" s="11" customFormat="1">
      <c r="B228" s="233"/>
      <c r="C228" s="234"/>
      <c r="D228" s="235" t="s">
        <v>173</v>
      </c>
      <c r="E228" s="236" t="s">
        <v>21</v>
      </c>
      <c r="F228" s="237" t="s">
        <v>174</v>
      </c>
      <c r="G228" s="234"/>
      <c r="H228" s="236" t="s">
        <v>21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AT228" s="243" t="s">
        <v>173</v>
      </c>
      <c r="AU228" s="243" t="s">
        <v>82</v>
      </c>
      <c r="AV228" s="11" t="s">
        <v>80</v>
      </c>
      <c r="AW228" s="11" t="s">
        <v>35</v>
      </c>
      <c r="AX228" s="11" t="s">
        <v>72</v>
      </c>
      <c r="AY228" s="243" t="s">
        <v>164</v>
      </c>
    </row>
    <row r="229" s="11" customFormat="1">
      <c r="B229" s="233"/>
      <c r="C229" s="234"/>
      <c r="D229" s="235" t="s">
        <v>173</v>
      </c>
      <c r="E229" s="236" t="s">
        <v>21</v>
      </c>
      <c r="F229" s="237" t="s">
        <v>281</v>
      </c>
      <c r="G229" s="234"/>
      <c r="H229" s="236" t="s">
        <v>21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AT229" s="243" t="s">
        <v>173</v>
      </c>
      <c r="AU229" s="243" t="s">
        <v>82</v>
      </c>
      <c r="AV229" s="11" t="s">
        <v>80</v>
      </c>
      <c r="AW229" s="11" t="s">
        <v>35</v>
      </c>
      <c r="AX229" s="11" t="s">
        <v>72</v>
      </c>
      <c r="AY229" s="243" t="s">
        <v>164</v>
      </c>
    </row>
    <row r="230" s="11" customFormat="1">
      <c r="B230" s="233"/>
      <c r="C230" s="234"/>
      <c r="D230" s="235" t="s">
        <v>173</v>
      </c>
      <c r="E230" s="236" t="s">
        <v>21</v>
      </c>
      <c r="F230" s="237" t="s">
        <v>282</v>
      </c>
      <c r="G230" s="234"/>
      <c r="H230" s="236" t="s">
        <v>21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AT230" s="243" t="s">
        <v>173</v>
      </c>
      <c r="AU230" s="243" t="s">
        <v>82</v>
      </c>
      <c r="AV230" s="11" t="s">
        <v>80</v>
      </c>
      <c r="AW230" s="11" t="s">
        <v>35</v>
      </c>
      <c r="AX230" s="11" t="s">
        <v>72</v>
      </c>
      <c r="AY230" s="243" t="s">
        <v>164</v>
      </c>
    </row>
    <row r="231" s="12" customFormat="1">
      <c r="B231" s="244"/>
      <c r="C231" s="245"/>
      <c r="D231" s="235" t="s">
        <v>173</v>
      </c>
      <c r="E231" s="246" t="s">
        <v>21</v>
      </c>
      <c r="F231" s="247" t="s">
        <v>283</v>
      </c>
      <c r="G231" s="245"/>
      <c r="H231" s="248">
        <v>1.3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AT231" s="254" t="s">
        <v>173</v>
      </c>
      <c r="AU231" s="254" t="s">
        <v>82</v>
      </c>
      <c r="AV231" s="12" t="s">
        <v>82</v>
      </c>
      <c r="AW231" s="12" t="s">
        <v>35</v>
      </c>
      <c r="AX231" s="12" t="s">
        <v>72</v>
      </c>
      <c r="AY231" s="254" t="s">
        <v>164</v>
      </c>
    </row>
    <row r="232" s="13" customFormat="1">
      <c r="B232" s="255"/>
      <c r="C232" s="256"/>
      <c r="D232" s="235" t="s">
        <v>173</v>
      </c>
      <c r="E232" s="257" t="s">
        <v>21</v>
      </c>
      <c r="F232" s="258" t="s">
        <v>177</v>
      </c>
      <c r="G232" s="256"/>
      <c r="H232" s="259">
        <v>1.3</v>
      </c>
      <c r="I232" s="260"/>
      <c r="J232" s="256"/>
      <c r="K232" s="256"/>
      <c r="L232" s="261"/>
      <c r="M232" s="262"/>
      <c r="N232" s="263"/>
      <c r="O232" s="263"/>
      <c r="P232" s="263"/>
      <c r="Q232" s="263"/>
      <c r="R232" s="263"/>
      <c r="S232" s="263"/>
      <c r="T232" s="264"/>
      <c r="AT232" s="265" t="s">
        <v>173</v>
      </c>
      <c r="AU232" s="265" t="s">
        <v>82</v>
      </c>
      <c r="AV232" s="13" t="s">
        <v>171</v>
      </c>
      <c r="AW232" s="13" t="s">
        <v>35</v>
      </c>
      <c r="AX232" s="13" t="s">
        <v>80</v>
      </c>
      <c r="AY232" s="265" t="s">
        <v>164</v>
      </c>
    </row>
    <row r="233" s="10" customFormat="1" ht="29.88" customHeight="1">
      <c r="B233" s="205"/>
      <c r="C233" s="206"/>
      <c r="D233" s="207" t="s">
        <v>71</v>
      </c>
      <c r="E233" s="219" t="s">
        <v>185</v>
      </c>
      <c r="F233" s="219" t="s">
        <v>284</v>
      </c>
      <c r="G233" s="206"/>
      <c r="H233" s="206"/>
      <c r="I233" s="209"/>
      <c r="J233" s="220">
        <f>BK233</f>
        <v>0</v>
      </c>
      <c r="K233" s="206"/>
      <c r="L233" s="211"/>
      <c r="M233" s="212"/>
      <c r="N233" s="213"/>
      <c r="O233" s="213"/>
      <c r="P233" s="214">
        <f>SUM(P234:P259)</f>
        <v>0</v>
      </c>
      <c r="Q233" s="213"/>
      <c r="R233" s="214">
        <f>SUM(R234:R259)</f>
        <v>0.023955256000000001</v>
      </c>
      <c r="S233" s="213"/>
      <c r="T233" s="215">
        <f>SUM(T234:T259)</f>
        <v>0.00089599999999999999</v>
      </c>
      <c r="AR233" s="216" t="s">
        <v>80</v>
      </c>
      <c r="AT233" s="217" t="s">
        <v>71</v>
      </c>
      <c r="AU233" s="217" t="s">
        <v>80</v>
      </c>
      <c r="AY233" s="216" t="s">
        <v>164</v>
      </c>
      <c r="BK233" s="218">
        <f>SUM(BK234:BK259)</f>
        <v>0</v>
      </c>
    </row>
    <row r="234" s="1" customFormat="1" ht="25.5" customHeight="1">
      <c r="B234" s="46"/>
      <c r="C234" s="221" t="s">
        <v>9</v>
      </c>
      <c r="D234" s="221" t="s">
        <v>166</v>
      </c>
      <c r="E234" s="222" t="s">
        <v>285</v>
      </c>
      <c r="F234" s="223" t="s">
        <v>286</v>
      </c>
      <c r="G234" s="224" t="s">
        <v>287</v>
      </c>
      <c r="H234" s="225">
        <v>22.399999999999999</v>
      </c>
      <c r="I234" s="226"/>
      <c r="J234" s="227">
        <f>ROUND(I234*H234,2)</f>
        <v>0</v>
      </c>
      <c r="K234" s="223" t="s">
        <v>21</v>
      </c>
      <c r="L234" s="72"/>
      <c r="M234" s="228" t="s">
        <v>21</v>
      </c>
      <c r="N234" s="229" t="s">
        <v>43</v>
      </c>
      <c r="O234" s="47"/>
      <c r="P234" s="230">
        <f>O234*H234</f>
        <v>0</v>
      </c>
      <c r="Q234" s="230">
        <v>6.1439999999999995E-05</v>
      </c>
      <c r="R234" s="230">
        <f>Q234*H234</f>
        <v>0.0013762559999999998</v>
      </c>
      <c r="S234" s="230">
        <v>4.0000000000000003E-05</v>
      </c>
      <c r="T234" s="231">
        <f>S234*H234</f>
        <v>0.00089599999999999999</v>
      </c>
      <c r="AR234" s="24" t="s">
        <v>171</v>
      </c>
      <c r="AT234" s="24" t="s">
        <v>166</v>
      </c>
      <c r="AU234" s="24" t="s">
        <v>82</v>
      </c>
      <c r="AY234" s="24" t="s">
        <v>164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24" t="s">
        <v>80</v>
      </c>
      <c r="BK234" s="232">
        <f>ROUND(I234*H234,2)</f>
        <v>0</v>
      </c>
      <c r="BL234" s="24" t="s">
        <v>171</v>
      </c>
      <c r="BM234" s="24" t="s">
        <v>288</v>
      </c>
    </row>
    <row r="235" s="11" customFormat="1">
      <c r="B235" s="233"/>
      <c r="C235" s="234"/>
      <c r="D235" s="235" t="s">
        <v>173</v>
      </c>
      <c r="E235" s="236" t="s">
        <v>21</v>
      </c>
      <c r="F235" s="237" t="s">
        <v>174</v>
      </c>
      <c r="G235" s="234"/>
      <c r="H235" s="236" t="s">
        <v>21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AT235" s="243" t="s">
        <v>173</v>
      </c>
      <c r="AU235" s="243" t="s">
        <v>82</v>
      </c>
      <c r="AV235" s="11" t="s">
        <v>80</v>
      </c>
      <c r="AW235" s="11" t="s">
        <v>35</v>
      </c>
      <c r="AX235" s="11" t="s">
        <v>72</v>
      </c>
      <c r="AY235" s="243" t="s">
        <v>164</v>
      </c>
    </row>
    <row r="236" s="11" customFormat="1">
      <c r="B236" s="233"/>
      <c r="C236" s="234"/>
      <c r="D236" s="235" t="s">
        <v>173</v>
      </c>
      <c r="E236" s="236" t="s">
        <v>21</v>
      </c>
      <c r="F236" s="237" t="s">
        <v>289</v>
      </c>
      <c r="G236" s="234"/>
      <c r="H236" s="236" t="s">
        <v>21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AT236" s="243" t="s">
        <v>173</v>
      </c>
      <c r="AU236" s="243" t="s">
        <v>82</v>
      </c>
      <c r="AV236" s="11" t="s">
        <v>80</v>
      </c>
      <c r="AW236" s="11" t="s">
        <v>35</v>
      </c>
      <c r="AX236" s="11" t="s">
        <v>72</v>
      </c>
      <c r="AY236" s="243" t="s">
        <v>164</v>
      </c>
    </row>
    <row r="237" s="11" customFormat="1">
      <c r="B237" s="233"/>
      <c r="C237" s="234"/>
      <c r="D237" s="235" t="s">
        <v>173</v>
      </c>
      <c r="E237" s="236" t="s">
        <v>21</v>
      </c>
      <c r="F237" s="237" t="s">
        <v>290</v>
      </c>
      <c r="G237" s="234"/>
      <c r="H237" s="236" t="s">
        <v>21</v>
      </c>
      <c r="I237" s="238"/>
      <c r="J237" s="234"/>
      <c r="K237" s="234"/>
      <c r="L237" s="239"/>
      <c r="M237" s="240"/>
      <c r="N237" s="241"/>
      <c r="O237" s="241"/>
      <c r="P237" s="241"/>
      <c r="Q237" s="241"/>
      <c r="R237" s="241"/>
      <c r="S237" s="241"/>
      <c r="T237" s="242"/>
      <c r="AT237" s="243" t="s">
        <v>173</v>
      </c>
      <c r="AU237" s="243" t="s">
        <v>82</v>
      </c>
      <c r="AV237" s="11" t="s">
        <v>80</v>
      </c>
      <c r="AW237" s="11" t="s">
        <v>35</v>
      </c>
      <c r="AX237" s="11" t="s">
        <v>72</v>
      </c>
      <c r="AY237" s="243" t="s">
        <v>164</v>
      </c>
    </row>
    <row r="238" s="12" customFormat="1">
      <c r="B238" s="244"/>
      <c r="C238" s="245"/>
      <c r="D238" s="235" t="s">
        <v>173</v>
      </c>
      <c r="E238" s="246" t="s">
        <v>21</v>
      </c>
      <c r="F238" s="247" t="s">
        <v>291</v>
      </c>
      <c r="G238" s="245"/>
      <c r="H238" s="248">
        <v>22.399999999999999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AT238" s="254" t="s">
        <v>173</v>
      </c>
      <c r="AU238" s="254" t="s">
        <v>82</v>
      </c>
      <c r="AV238" s="12" t="s">
        <v>82</v>
      </c>
      <c r="AW238" s="12" t="s">
        <v>35</v>
      </c>
      <c r="AX238" s="12" t="s">
        <v>72</v>
      </c>
      <c r="AY238" s="254" t="s">
        <v>164</v>
      </c>
    </row>
    <row r="239" s="11" customFormat="1">
      <c r="B239" s="233"/>
      <c r="C239" s="234"/>
      <c r="D239" s="235" t="s">
        <v>173</v>
      </c>
      <c r="E239" s="236" t="s">
        <v>21</v>
      </c>
      <c r="F239" s="237" t="s">
        <v>292</v>
      </c>
      <c r="G239" s="234"/>
      <c r="H239" s="236" t="s">
        <v>21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AT239" s="243" t="s">
        <v>173</v>
      </c>
      <c r="AU239" s="243" t="s">
        <v>82</v>
      </c>
      <c r="AV239" s="11" t="s">
        <v>80</v>
      </c>
      <c r="AW239" s="11" t="s">
        <v>35</v>
      </c>
      <c r="AX239" s="11" t="s">
        <v>72</v>
      </c>
      <c r="AY239" s="243" t="s">
        <v>164</v>
      </c>
    </row>
    <row r="240" s="12" customFormat="1">
      <c r="B240" s="244"/>
      <c r="C240" s="245"/>
      <c r="D240" s="235" t="s">
        <v>173</v>
      </c>
      <c r="E240" s="246" t="s">
        <v>21</v>
      </c>
      <c r="F240" s="247" t="s">
        <v>21</v>
      </c>
      <c r="G240" s="245"/>
      <c r="H240" s="248">
        <v>0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AT240" s="254" t="s">
        <v>173</v>
      </c>
      <c r="AU240" s="254" t="s">
        <v>82</v>
      </c>
      <c r="AV240" s="12" t="s">
        <v>82</v>
      </c>
      <c r="AW240" s="12" t="s">
        <v>35</v>
      </c>
      <c r="AX240" s="12" t="s">
        <v>72</v>
      </c>
      <c r="AY240" s="254" t="s">
        <v>164</v>
      </c>
    </row>
    <row r="241" s="14" customFormat="1">
      <c r="B241" s="276"/>
      <c r="C241" s="277"/>
      <c r="D241" s="235" t="s">
        <v>173</v>
      </c>
      <c r="E241" s="278" t="s">
        <v>21</v>
      </c>
      <c r="F241" s="279" t="s">
        <v>293</v>
      </c>
      <c r="G241" s="277"/>
      <c r="H241" s="280">
        <v>22.399999999999999</v>
      </c>
      <c r="I241" s="281"/>
      <c r="J241" s="277"/>
      <c r="K241" s="277"/>
      <c r="L241" s="282"/>
      <c r="M241" s="283"/>
      <c r="N241" s="284"/>
      <c r="O241" s="284"/>
      <c r="P241" s="284"/>
      <c r="Q241" s="284"/>
      <c r="R241" s="284"/>
      <c r="S241" s="284"/>
      <c r="T241" s="285"/>
      <c r="AT241" s="286" t="s">
        <v>173</v>
      </c>
      <c r="AU241" s="286" t="s">
        <v>82</v>
      </c>
      <c r="AV241" s="14" t="s">
        <v>185</v>
      </c>
      <c r="AW241" s="14" t="s">
        <v>35</v>
      </c>
      <c r="AX241" s="14" t="s">
        <v>80</v>
      </c>
      <c r="AY241" s="286" t="s">
        <v>164</v>
      </c>
    </row>
    <row r="242" s="11" customFormat="1">
      <c r="B242" s="233"/>
      <c r="C242" s="234"/>
      <c r="D242" s="235" t="s">
        <v>173</v>
      </c>
      <c r="E242" s="236" t="s">
        <v>21</v>
      </c>
      <c r="F242" s="237" t="s">
        <v>294</v>
      </c>
      <c r="G242" s="234"/>
      <c r="H242" s="236" t="s">
        <v>21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AT242" s="243" t="s">
        <v>173</v>
      </c>
      <c r="AU242" s="243" t="s">
        <v>82</v>
      </c>
      <c r="AV242" s="11" t="s">
        <v>80</v>
      </c>
      <c r="AW242" s="11" t="s">
        <v>35</v>
      </c>
      <c r="AX242" s="11" t="s">
        <v>72</v>
      </c>
      <c r="AY242" s="243" t="s">
        <v>164</v>
      </c>
    </row>
    <row r="243" s="12" customFormat="1">
      <c r="B243" s="244"/>
      <c r="C243" s="245"/>
      <c r="D243" s="235" t="s">
        <v>173</v>
      </c>
      <c r="E243" s="246" t="s">
        <v>21</v>
      </c>
      <c r="F243" s="247" t="s">
        <v>295</v>
      </c>
      <c r="G243" s="245"/>
      <c r="H243" s="248">
        <v>62.719999999999999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AT243" s="254" t="s">
        <v>173</v>
      </c>
      <c r="AU243" s="254" t="s">
        <v>82</v>
      </c>
      <c r="AV243" s="12" t="s">
        <v>82</v>
      </c>
      <c r="AW243" s="12" t="s">
        <v>35</v>
      </c>
      <c r="AX243" s="12" t="s">
        <v>72</v>
      </c>
      <c r="AY243" s="254" t="s">
        <v>164</v>
      </c>
    </row>
    <row r="244" s="14" customFormat="1">
      <c r="B244" s="276"/>
      <c r="C244" s="277"/>
      <c r="D244" s="235" t="s">
        <v>173</v>
      </c>
      <c r="E244" s="278" t="s">
        <v>21</v>
      </c>
      <c r="F244" s="279" t="s">
        <v>296</v>
      </c>
      <c r="G244" s="277"/>
      <c r="H244" s="280">
        <v>62.719999999999999</v>
      </c>
      <c r="I244" s="281"/>
      <c r="J244" s="277"/>
      <c r="K244" s="277"/>
      <c r="L244" s="282"/>
      <c r="M244" s="283"/>
      <c r="N244" s="284"/>
      <c r="O244" s="284"/>
      <c r="P244" s="284"/>
      <c r="Q244" s="284"/>
      <c r="R244" s="284"/>
      <c r="S244" s="284"/>
      <c r="T244" s="285"/>
      <c r="AT244" s="286" t="s">
        <v>173</v>
      </c>
      <c r="AU244" s="286" t="s">
        <v>82</v>
      </c>
      <c r="AV244" s="14" t="s">
        <v>185</v>
      </c>
      <c r="AW244" s="14" t="s">
        <v>35</v>
      </c>
      <c r="AX244" s="14" t="s">
        <v>72</v>
      </c>
      <c r="AY244" s="286" t="s">
        <v>164</v>
      </c>
    </row>
    <row r="245" s="1" customFormat="1" ht="38.25" customHeight="1">
      <c r="B245" s="46"/>
      <c r="C245" s="266" t="s">
        <v>297</v>
      </c>
      <c r="D245" s="266" t="s">
        <v>238</v>
      </c>
      <c r="E245" s="267" t="s">
        <v>298</v>
      </c>
      <c r="F245" s="268" t="s">
        <v>299</v>
      </c>
      <c r="G245" s="269" t="s">
        <v>300</v>
      </c>
      <c r="H245" s="270">
        <v>22.579000000000001</v>
      </c>
      <c r="I245" s="271"/>
      <c r="J245" s="272">
        <f>ROUND(I245*H245,2)</f>
        <v>0</v>
      </c>
      <c r="K245" s="268" t="s">
        <v>21</v>
      </c>
      <c r="L245" s="273"/>
      <c r="M245" s="274" t="s">
        <v>21</v>
      </c>
      <c r="N245" s="275" t="s">
        <v>43</v>
      </c>
      <c r="O245" s="47"/>
      <c r="P245" s="230">
        <f>O245*H245</f>
        <v>0</v>
      </c>
      <c r="Q245" s="230">
        <v>0.001</v>
      </c>
      <c r="R245" s="230">
        <f>Q245*H245</f>
        <v>0.022579000000000002</v>
      </c>
      <c r="S245" s="230">
        <v>0</v>
      </c>
      <c r="T245" s="231">
        <f>S245*H245</f>
        <v>0</v>
      </c>
      <c r="AR245" s="24" t="s">
        <v>210</v>
      </c>
      <c r="AT245" s="24" t="s">
        <v>238</v>
      </c>
      <c r="AU245" s="24" t="s">
        <v>82</v>
      </c>
      <c r="AY245" s="24" t="s">
        <v>164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24" t="s">
        <v>80</v>
      </c>
      <c r="BK245" s="232">
        <f>ROUND(I245*H245,2)</f>
        <v>0</v>
      </c>
      <c r="BL245" s="24" t="s">
        <v>171</v>
      </c>
      <c r="BM245" s="24" t="s">
        <v>301</v>
      </c>
    </row>
    <row r="246" s="11" customFormat="1">
      <c r="B246" s="233"/>
      <c r="C246" s="234"/>
      <c r="D246" s="235" t="s">
        <v>173</v>
      </c>
      <c r="E246" s="236" t="s">
        <v>21</v>
      </c>
      <c r="F246" s="237" t="s">
        <v>302</v>
      </c>
      <c r="G246" s="234"/>
      <c r="H246" s="236" t="s">
        <v>21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AT246" s="243" t="s">
        <v>173</v>
      </c>
      <c r="AU246" s="243" t="s">
        <v>82</v>
      </c>
      <c r="AV246" s="11" t="s">
        <v>80</v>
      </c>
      <c r="AW246" s="11" t="s">
        <v>35</v>
      </c>
      <c r="AX246" s="11" t="s">
        <v>72</v>
      </c>
      <c r="AY246" s="243" t="s">
        <v>164</v>
      </c>
    </row>
    <row r="247" s="11" customFormat="1">
      <c r="B247" s="233"/>
      <c r="C247" s="234"/>
      <c r="D247" s="235" t="s">
        <v>173</v>
      </c>
      <c r="E247" s="236" t="s">
        <v>21</v>
      </c>
      <c r="F247" s="237" t="s">
        <v>174</v>
      </c>
      <c r="G247" s="234"/>
      <c r="H247" s="236" t="s">
        <v>21</v>
      </c>
      <c r="I247" s="238"/>
      <c r="J247" s="234"/>
      <c r="K247" s="234"/>
      <c r="L247" s="239"/>
      <c r="M247" s="240"/>
      <c r="N247" s="241"/>
      <c r="O247" s="241"/>
      <c r="P247" s="241"/>
      <c r="Q247" s="241"/>
      <c r="R247" s="241"/>
      <c r="S247" s="241"/>
      <c r="T247" s="242"/>
      <c r="AT247" s="243" t="s">
        <v>173</v>
      </c>
      <c r="AU247" s="243" t="s">
        <v>82</v>
      </c>
      <c r="AV247" s="11" t="s">
        <v>80</v>
      </c>
      <c r="AW247" s="11" t="s">
        <v>35</v>
      </c>
      <c r="AX247" s="11" t="s">
        <v>72</v>
      </c>
      <c r="AY247" s="243" t="s">
        <v>164</v>
      </c>
    </row>
    <row r="248" s="11" customFormat="1">
      <c r="B248" s="233"/>
      <c r="C248" s="234"/>
      <c r="D248" s="235" t="s">
        <v>173</v>
      </c>
      <c r="E248" s="236" t="s">
        <v>21</v>
      </c>
      <c r="F248" s="237" t="s">
        <v>289</v>
      </c>
      <c r="G248" s="234"/>
      <c r="H248" s="236" t="s">
        <v>21</v>
      </c>
      <c r="I248" s="238"/>
      <c r="J248" s="234"/>
      <c r="K248" s="234"/>
      <c r="L248" s="239"/>
      <c r="M248" s="240"/>
      <c r="N248" s="241"/>
      <c r="O248" s="241"/>
      <c r="P248" s="241"/>
      <c r="Q248" s="241"/>
      <c r="R248" s="241"/>
      <c r="S248" s="241"/>
      <c r="T248" s="242"/>
      <c r="AT248" s="243" t="s">
        <v>173</v>
      </c>
      <c r="AU248" s="243" t="s">
        <v>82</v>
      </c>
      <c r="AV248" s="11" t="s">
        <v>80</v>
      </c>
      <c r="AW248" s="11" t="s">
        <v>35</v>
      </c>
      <c r="AX248" s="11" t="s">
        <v>72</v>
      </c>
      <c r="AY248" s="243" t="s">
        <v>164</v>
      </c>
    </row>
    <row r="249" s="11" customFormat="1">
      <c r="B249" s="233"/>
      <c r="C249" s="234"/>
      <c r="D249" s="235" t="s">
        <v>173</v>
      </c>
      <c r="E249" s="236" t="s">
        <v>21</v>
      </c>
      <c r="F249" s="237" t="s">
        <v>290</v>
      </c>
      <c r="G249" s="234"/>
      <c r="H249" s="236" t="s">
        <v>21</v>
      </c>
      <c r="I249" s="238"/>
      <c r="J249" s="234"/>
      <c r="K249" s="234"/>
      <c r="L249" s="239"/>
      <c r="M249" s="240"/>
      <c r="N249" s="241"/>
      <c r="O249" s="241"/>
      <c r="P249" s="241"/>
      <c r="Q249" s="241"/>
      <c r="R249" s="241"/>
      <c r="S249" s="241"/>
      <c r="T249" s="242"/>
      <c r="AT249" s="243" t="s">
        <v>173</v>
      </c>
      <c r="AU249" s="243" t="s">
        <v>82</v>
      </c>
      <c r="AV249" s="11" t="s">
        <v>80</v>
      </c>
      <c r="AW249" s="11" t="s">
        <v>35</v>
      </c>
      <c r="AX249" s="11" t="s">
        <v>72</v>
      </c>
      <c r="AY249" s="243" t="s">
        <v>164</v>
      </c>
    </row>
    <row r="250" s="12" customFormat="1">
      <c r="B250" s="244"/>
      <c r="C250" s="245"/>
      <c r="D250" s="235" t="s">
        <v>173</v>
      </c>
      <c r="E250" s="246" t="s">
        <v>21</v>
      </c>
      <c r="F250" s="247" t="s">
        <v>291</v>
      </c>
      <c r="G250" s="245"/>
      <c r="H250" s="248">
        <v>22.399999999999999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AT250" s="254" t="s">
        <v>173</v>
      </c>
      <c r="AU250" s="254" t="s">
        <v>82</v>
      </c>
      <c r="AV250" s="12" t="s">
        <v>82</v>
      </c>
      <c r="AW250" s="12" t="s">
        <v>35</v>
      </c>
      <c r="AX250" s="12" t="s">
        <v>72</v>
      </c>
      <c r="AY250" s="254" t="s">
        <v>164</v>
      </c>
    </row>
    <row r="251" s="11" customFormat="1">
      <c r="B251" s="233"/>
      <c r="C251" s="234"/>
      <c r="D251" s="235" t="s">
        <v>173</v>
      </c>
      <c r="E251" s="236" t="s">
        <v>21</v>
      </c>
      <c r="F251" s="237" t="s">
        <v>303</v>
      </c>
      <c r="G251" s="234"/>
      <c r="H251" s="236" t="s">
        <v>21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AT251" s="243" t="s">
        <v>173</v>
      </c>
      <c r="AU251" s="243" t="s">
        <v>82</v>
      </c>
      <c r="AV251" s="11" t="s">
        <v>80</v>
      </c>
      <c r="AW251" s="11" t="s">
        <v>35</v>
      </c>
      <c r="AX251" s="11" t="s">
        <v>72</v>
      </c>
      <c r="AY251" s="243" t="s">
        <v>164</v>
      </c>
    </row>
    <row r="252" s="12" customFormat="1">
      <c r="B252" s="244"/>
      <c r="C252" s="245"/>
      <c r="D252" s="235" t="s">
        <v>173</v>
      </c>
      <c r="E252" s="246" t="s">
        <v>21</v>
      </c>
      <c r="F252" s="247" t="s">
        <v>21</v>
      </c>
      <c r="G252" s="245"/>
      <c r="H252" s="248">
        <v>0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AT252" s="254" t="s">
        <v>173</v>
      </c>
      <c r="AU252" s="254" t="s">
        <v>82</v>
      </c>
      <c r="AV252" s="12" t="s">
        <v>82</v>
      </c>
      <c r="AW252" s="12" t="s">
        <v>35</v>
      </c>
      <c r="AX252" s="12" t="s">
        <v>72</v>
      </c>
      <c r="AY252" s="254" t="s">
        <v>164</v>
      </c>
    </row>
    <row r="253" s="14" customFormat="1">
      <c r="B253" s="276"/>
      <c r="C253" s="277"/>
      <c r="D253" s="235" t="s">
        <v>173</v>
      </c>
      <c r="E253" s="278" t="s">
        <v>21</v>
      </c>
      <c r="F253" s="279" t="s">
        <v>293</v>
      </c>
      <c r="G253" s="277"/>
      <c r="H253" s="280">
        <v>22.399999999999999</v>
      </c>
      <c r="I253" s="281"/>
      <c r="J253" s="277"/>
      <c r="K253" s="277"/>
      <c r="L253" s="282"/>
      <c r="M253" s="283"/>
      <c r="N253" s="284"/>
      <c r="O253" s="284"/>
      <c r="P253" s="284"/>
      <c r="Q253" s="284"/>
      <c r="R253" s="284"/>
      <c r="S253" s="284"/>
      <c r="T253" s="285"/>
      <c r="AT253" s="286" t="s">
        <v>173</v>
      </c>
      <c r="AU253" s="286" t="s">
        <v>82</v>
      </c>
      <c r="AV253" s="14" t="s">
        <v>185</v>
      </c>
      <c r="AW253" s="14" t="s">
        <v>35</v>
      </c>
      <c r="AX253" s="14" t="s">
        <v>72</v>
      </c>
      <c r="AY253" s="286" t="s">
        <v>164</v>
      </c>
    </row>
    <row r="254" s="11" customFormat="1">
      <c r="B254" s="233"/>
      <c r="C254" s="234"/>
      <c r="D254" s="235" t="s">
        <v>173</v>
      </c>
      <c r="E254" s="236" t="s">
        <v>21</v>
      </c>
      <c r="F254" s="237" t="s">
        <v>294</v>
      </c>
      <c r="G254" s="234"/>
      <c r="H254" s="236" t="s">
        <v>21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AT254" s="243" t="s">
        <v>173</v>
      </c>
      <c r="AU254" s="243" t="s">
        <v>82</v>
      </c>
      <c r="AV254" s="11" t="s">
        <v>80</v>
      </c>
      <c r="AW254" s="11" t="s">
        <v>35</v>
      </c>
      <c r="AX254" s="11" t="s">
        <v>72</v>
      </c>
      <c r="AY254" s="243" t="s">
        <v>164</v>
      </c>
    </row>
    <row r="255" s="12" customFormat="1">
      <c r="B255" s="244"/>
      <c r="C255" s="245"/>
      <c r="D255" s="235" t="s">
        <v>173</v>
      </c>
      <c r="E255" s="246" t="s">
        <v>21</v>
      </c>
      <c r="F255" s="247" t="s">
        <v>295</v>
      </c>
      <c r="G255" s="245"/>
      <c r="H255" s="248">
        <v>62.719999999999999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AT255" s="254" t="s">
        <v>173</v>
      </c>
      <c r="AU255" s="254" t="s">
        <v>82</v>
      </c>
      <c r="AV255" s="12" t="s">
        <v>82</v>
      </c>
      <c r="AW255" s="12" t="s">
        <v>35</v>
      </c>
      <c r="AX255" s="12" t="s">
        <v>72</v>
      </c>
      <c r="AY255" s="254" t="s">
        <v>164</v>
      </c>
    </row>
    <row r="256" s="14" customFormat="1">
      <c r="B256" s="276"/>
      <c r="C256" s="277"/>
      <c r="D256" s="235" t="s">
        <v>173</v>
      </c>
      <c r="E256" s="278" t="s">
        <v>21</v>
      </c>
      <c r="F256" s="279" t="s">
        <v>296</v>
      </c>
      <c r="G256" s="277"/>
      <c r="H256" s="280">
        <v>62.719999999999999</v>
      </c>
      <c r="I256" s="281"/>
      <c r="J256" s="277"/>
      <c r="K256" s="277"/>
      <c r="L256" s="282"/>
      <c r="M256" s="283"/>
      <c r="N256" s="284"/>
      <c r="O256" s="284"/>
      <c r="P256" s="284"/>
      <c r="Q256" s="284"/>
      <c r="R256" s="284"/>
      <c r="S256" s="284"/>
      <c r="T256" s="285"/>
      <c r="AT256" s="286" t="s">
        <v>173</v>
      </c>
      <c r="AU256" s="286" t="s">
        <v>82</v>
      </c>
      <c r="AV256" s="14" t="s">
        <v>185</v>
      </c>
      <c r="AW256" s="14" t="s">
        <v>35</v>
      </c>
      <c r="AX256" s="14" t="s">
        <v>72</v>
      </c>
      <c r="AY256" s="286" t="s">
        <v>164</v>
      </c>
    </row>
    <row r="257" s="11" customFormat="1">
      <c r="B257" s="233"/>
      <c r="C257" s="234"/>
      <c r="D257" s="235" t="s">
        <v>173</v>
      </c>
      <c r="E257" s="236" t="s">
        <v>21</v>
      </c>
      <c r="F257" s="237" t="s">
        <v>302</v>
      </c>
      <c r="G257" s="234"/>
      <c r="H257" s="236" t="s">
        <v>21</v>
      </c>
      <c r="I257" s="238"/>
      <c r="J257" s="234"/>
      <c r="K257" s="234"/>
      <c r="L257" s="239"/>
      <c r="M257" s="240"/>
      <c r="N257" s="241"/>
      <c r="O257" s="241"/>
      <c r="P257" s="241"/>
      <c r="Q257" s="241"/>
      <c r="R257" s="241"/>
      <c r="S257" s="241"/>
      <c r="T257" s="242"/>
      <c r="AT257" s="243" t="s">
        <v>173</v>
      </c>
      <c r="AU257" s="243" t="s">
        <v>82</v>
      </c>
      <c r="AV257" s="11" t="s">
        <v>80</v>
      </c>
      <c r="AW257" s="11" t="s">
        <v>35</v>
      </c>
      <c r="AX257" s="11" t="s">
        <v>72</v>
      </c>
      <c r="AY257" s="243" t="s">
        <v>164</v>
      </c>
    </row>
    <row r="258" s="12" customFormat="1">
      <c r="B258" s="244"/>
      <c r="C258" s="245"/>
      <c r="D258" s="235" t="s">
        <v>173</v>
      </c>
      <c r="E258" s="246" t="s">
        <v>21</v>
      </c>
      <c r="F258" s="247" t="s">
        <v>304</v>
      </c>
      <c r="G258" s="245"/>
      <c r="H258" s="248">
        <v>22.579000000000001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AT258" s="254" t="s">
        <v>173</v>
      </c>
      <c r="AU258" s="254" t="s">
        <v>82</v>
      </c>
      <c r="AV258" s="12" t="s">
        <v>82</v>
      </c>
      <c r="AW258" s="12" t="s">
        <v>35</v>
      </c>
      <c r="AX258" s="12" t="s">
        <v>72</v>
      </c>
      <c r="AY258" s="254" t="s">
        <v>164</v>
      </c>
    </row>
    <row r="259" s="14" customFormat="1">
      <c r="B259" s="276"/>
      <c r="C259" s="277"/>
      <c r="D259" s="235" t="s">
        <v>173</v>
      </c>
      <c r="E259" s="278" t="s">
        <v>21</v>
      </c>
      <c r="F259" s="279" t="s">
        <v>305</v>
      </c>
      <c r="G259" s="277"/>
      <c r="H259" s="280">
        <v>22.579000000000001</v>
      </c>
      <c r="I259" s="281"/>
      <c r="J259" s="277"/>
      <c r="K259" s="277"/>
      <c r="L259" s="282"/>
      <c r="M259" s="283"/>
      <c r="N259" s="284"/>
      <c r="O259" s="284"/>
      <c r="P259" s="284"/>
      <c r="Q259" s="284"/>
      <c r="R259" s="284"/>
      <c r="S259" s="284"/>
      <c r="T259" s="285"/>
      <c r="AT259" s="286" t="s">
        <v>173</v>
      </c>
      <c r="AU259" s="286" t="s">
        <v>82</v>
      </c>
      <c r="AV259" s="14" t="s">
        <v>185</v>
      </c>
      <c r="AW259" s="14" t="s">
        <v>35</v>
      </c>
      <c r="AX259" s="14" t="s">
        <v>80</v>
      </c>
      <c r="AY259" s="286" t="s">
        <v>164</v>
      </c>
    </row>
    <row r="260" s="10" customFormat="1" ht="29.88" customHeight="1">
      <c r="B260" s="205"/>
      <c r="C260" s="206"/>
      <c r="D260" s="207" t="s">
        <v>71</v>
      </c>
      <c r="E260" s="219" t="s">
        <v>202</v>
      </c>
      <c r="F260" s="219" t="s">
        <v>306</v>
      </c>
      <c r="G260" s="206"/>
      <c r="H260" s="206"/>
      <c r="I260" s="209"/>
      <c r="J260" s="220">
        <f>BK260</f>
        <v>0</v>
      </c>
      <c r="K260" s="206"/>
      <c r="L260" s="211"/>
      <c r="M260" s="212"/>
      <c r="N260" s="213"/>
      <c r="O260" s="213"/>
      <c r="P260" s="214">
        <f>SUM(P261:P358)</f>
        <v>0</v>
      </c>
      <c r="Q260" s="213"/>
      <c r="R260" s="214">
        <f>SUM(R261:R358)</f>
        <v>8.797697359999999</v>
      </c>
      <c r="S260" s="213"/>
      <c r="T260" s="215">
        <f>SUM(T261:T358)</f>
        <v>0</v>
      </c>
      <c r="AR260" s="216" t="s">
        <v>80</v>
      </c>
      <c r="AT260" s="217" t="s">
        <v>71</v>
      </c>
      <c r="AU260" s="217" t="s">
        <v>80</v>
      </c>
      <c r="AY260" s="216" t="s">
        <v>164</v>
      </c>
      <c r="BK260" s="218">
        <f>SUM(BK261:BK358)</f>
        <v>0</v>
      </c>
    </row>
    <row r="261" s="1" customFormat="1" ht="25.5" customHeight="1">
      <c r="B261" s="46"/>
      <c r="C261" s="221" t="s">
        <v>307</v>
      </c>
      <c r="D261" s="221" t="s">
        <v>166</v>
      </c>
      <c r="E261" s="222" t="s">
        <v>308</v>
      </c>
      <c r="F261" s="223" t="s">
        <v>309</v>
      </c>
      <c r="G261" s="224" t="s">
        <v>188</v>
      </c>
      <c r="H261" s="225">
        <v>2.1840000000000002</v>
      </c>
      <c r="I261" s="226"/>
      <c r="J261" s="227">
        <f>ROUND(I261*H261,2)</f>
        <v>0</v>
      </c>
      <c r="K261" s="223" t="s">
        <v>170</v>
      </c>
      <c r="L261" s="72"/>
      <c r="M261" s="228" t="s">
        <v>21</v>
      </c>
      <c r="N261" s="229" t="s">
        <v>43</v>
      </c>
      <c r="O261" s="47"/>
      <c r="P261" s="230">
        <f>O261*H261</f>
        <v>0</v>
      </c>
      <c r="Q261" s="230">
        <v>2.45329</v>
      </c>
      <c r="R261" s="230">
        <f>Q261*H261</f>
        <v>5.3579853600000007</v>
      </c>
      <c r="S261" s="230">
        <v>0</v>
      </c>
      <c r="T261" s="231">
        <f>S261*H261</f>
        <v>0</v>
      </c>
      <c r="AR261" s="24" t="s">
        <v>171</v>
      </c>
      <c r="AT261" s="24" t="s">
        <v>166</v>
      </c>
      <c r="AU261" s="24" t="s">
        <v>82</v>
      </c>
      <c r="AY261" s="24" t="s">
        <v>164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24" t="s">
        <v>80</v>
      </c>
      <c r="BK261" s="232">
        <f>ROUND(I261*H261,2)</f>
        <v>0</v>
      </c>
      <c r="BL261" s="24" t="s">
        <v>171</v>
      </c>
      <c r="BM261" s="24" t="s">
        <v>310</v>
      </c>
    </row>
    <row r="262" s="11" customFormat="1">
      <c r="B262" s="233"/>
      <c r="C262" s="234"/>
      <c r="D262" s="235" t="s">
        <v>173</v>
      </c>
      <c r="E262" s="236" t="s">
        <v>21</v>
      </c>
      <c r="F262" s="237" t="s">
        <v>174</v>
      </c>
      <c r="G262" s="234"/>
      <c r="H262" s="236" t="s">
        <v>21</v>
      </c>
      <c r="I262" s="238"/>
      <c r="J262" s="234"/>
      <c r="K262" s="234"/>
      <c r="L262" s="239"/>
      <c r="M262" s="240"/>
      <c r="N262" s="241"/>
      <c r="O262" s="241"/>
      <c r="P262" s="241"/>
      <c r="Q262" s="241"/>
      <c r="R262" s="241"/>
      <c r="S262" s="241"/>
      <c r="T262" s="242"/>
      <c r="AT262" s="243" t="s">
        <v>173</v>
      </c>
      <c r="AU262" s="243" t="s">
        <v>82</v>
      </c>
      <c r="AV262" s="11" t="s">
        <v>80</v>
      </c>
      <c r="AW262" s="11" t="s">
        <v>35</v>
      </c>
      <c r="AX262" s="11" t="s">
        <v>72</v>
      </c>
      <c r="AY262" s="243" t="s">
        <v>164</v>
      </c>
    </row>
    <row r="263" s="11" customFormat="1">
      <c r="B263" s="233"/>
      <c r="C263" s="234"/>
      <c r="D263" s="235" t="s">
        <v>173</v>
      </c>
      <c r="E263" s="236" t="s">
        <v>21</v>
      </c>
      <c r="F263" s="237" t="s">
        <v>311</v>
      </c>
      <c r="G263" s="234"/>
      <c r="H263" s="236" t="s">
        <v>21</v>
      </c>
      <c r="I263" s="238"/>
      <c r="J263" s="234"/>
      <c r="K263" s="234"/>
      <c r="L263" s="239"/>
      <c r="M263" s="240"/>
      <c r="N263" s="241"/>
      <c r="O263" s="241"/>
      <c r="P263" s="241"/>
      <c r="Q263" s="241"/>
      <c r="R263" s="241"/>
      <c r="S263" s="241"/>
      <c r="T263" s="242"/>
      <c r="AT263" s="243" t="s">
        <v>173</v>
      </c>
      <c r="AU263" s="243" t="s">
        <v>82</v>
      </c>
      <c r="AV263" s="11" t="s">
        <v>80</v>
      </c>
      <c r="AW263" s="11" t="s">
        <v>35</v>
      </c>
      <c r="AX263" s="11" t="s">
        <v>72</v>
      </c>
      <c r="AY263" s="243" t="s">
        <v>164</v>
      </c>
    </row>
    <row r="264" s="11" customFormat="1">
      <c r="B264" s="233"/>
      <c r="C264" s="234"/>
      <c r="D264" s="235" t="s">
        <v>173</v>
      </c>
      <c r="E264" s="236" t="s">
        <v>21</v>
      </c>
      <c r="F264" s="237" t="s">
        <v>312</v>
      </c>
      <c r="G264" s="234"/>
      <c r="H264" s="236" t="s">
        <v>21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AT264" s="243" t="s">
        <v>173</v>
      </c>
      <c r="AU264" s="243" t="s">
        <v>82</v>
      </c>
      <c r="AV264" s="11" t="s">
        <v>80</v>
      </c>
      <c r="AW264" s="11" t="s">
        <v>35</v>
      </c>
      <c r="AX264" s="11" t="s">
        <v>72</v>
      </c>
      <c r="AY264" s="243" t="s">
        <v>164</v>
      </c>
    </row>
    <row r="265" s="12" customFormat="1">
      <c r="B265" s="244"/>
      <c r="C265" s="245"/>
      <c r="D265" s="235" t="s">
        <v>173</v>
      </c>
      <c r="E265" s="246" t="s">
        <v>21</v>
      </c>
      <c r="F265" s="247" t="s">
        <v>313</v>
      </c>
      <c r="G265" s="245"/>
      <c r="H265" s="248">
        <v>2.1840000000000002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AT265" s="254" t="s">
        <v>173</v>
      </c>
      <c r="AU265" s="254" t="s">
        <v>82</v>
      </c>
      <c r="AV265" s="12" t="s">
        <v>82</v>
      </c>
      <c r="AW265" s="12" t="s">
        <v>35</v>
      </c>
      <c r="AX265" s="12" t="s">
        <v>72</v>
      </c>
      <c r="AY265" s="254" t="s">
        <v>164</v>
      </c>
    </row>
    <row r="266" s="11" customFormat="1">
      <c r="B266" s="233"/>
      <c r="C266" s="234"/>
      <c r="D266" s="235" t="s">
        <v>173</v>
      </c>
      <c r="E266" s="236" t="s">
        <v>21</v>
      </c>
      <c r="F266" s="237" t="s">
        <v>314</v>
      </c>
      <c r="G266" s="234"/>
      <c r="H266" s="236" t="s">
        <v>21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AT266" s="243" t="s">
        <v>173</v>
      </c>
      <c r="AU266" s="243" t="s">
        <v>82</v>
      </c>
      <c r="AV266" s="11" t="s">
        <v>80</v>
      </c>
      <c r="AW266" s="11" t="s">
        <v>35</v>
      </c>
      <c r="AX266" s="11" t="s">
        <v>72</v>
      </c>
      <c r="AY266" s="243" t="s">
        <v>164</v>
      </c>
    </row>
    <row r="267" s="13" customFormat="1">
      <c r="B267" s="255"/>
      <c r="C267" s="256"/>
      <c r="D267" s="235" t="s">
        <v>173</v>
      </c>
      <c r="E267" s="257" t="s">
        <v>21</v>
      </c>
      <c r="F267" s="258" t="s">
        <v>177</v>
      </c>
      <c r="G267" s="256"/>
      <c r="H267" s="259">
        <v>2.1840000000000002</v>
      </c>
      <c r="I267" s="260"/>
      <c r="J267" s="256"/>
      <c r="K267" s="256"/>
      <c r="L267" s="261"/>
      <c r="M267" s="262"/>
      <c r="N267" s="263"/>
      <c r="O267" s="263"/>
      <c r="P267" s="263"/>
      <c r="Q267" s="263"/>
      <c r="R267" s="263"/>
      <c r="S267" s="263"/>
      <c r="T267" s="264"/>
      <c r="AT267" s="265" t="s">
        <v>173</v>
      </c>
      <c r="AU267" s="265" t="s">
        <v>82</v>
      </c>
      <c r="AV267" s="13" t="s">
        <v>171</v>
      </c>
      <c r="AW267" s="13" t="s">
        <v>35</v>
      </c>
      <c r="AX267" s="13" t="s">
        <v>80</v>
      </c>
      <c r="AY267" s="265" t="s">
        <v>164</v>
      </c>
    </row>
    <row r="268" s="1" customFormat="1" ht="25.5" customHeight="1">
      <c r="B268" s="46"/>
      <c r="C268" s="221" t="s">
        <v>315</v>
      </c>
      <c r="D268" s="221" t="s">
        <v>166</v>
      </c>
      <c r="E268" s="222" t="s">
        <v>316</v>
      </c>
      <c r="F268" s="223" t="s">
        <v>317</v>
      </c>
      <c r="G268" s="224" t="s">
        <v>188</v>
      </c>
      <c r="H268" s="225">
        <v>2.1840000000000002</v>
      </c>
      <c r="I268" s="226"/>
      <c r="J268" s="227">
        <f>ROUND(I268*H268,2)</f>
        <v>0</v>
      </c>
      <c r="K268" s="223" t="s">
        <v>170</v>
      </c>
      <c r="L268" s="72"/>
      <c r="M268" s="228" t="s">
        <v>21</v>
      </c>
      <c r="N268" s="229" t="s">
        <v>43</v>
      </c>
      <c r="O268" s="47"/>
      <c r="P268" s="230">
        <f>O268*H268</f>
        <v>0</v>
      </c>
      <c r="Q268" s="230">
        <v>0</v>
      </c>
      <c r="R268" s="230">
        <f>Q268*H268</f>
        <v>0</v>
      </c>
      <c r="S268" s="230">
        <v>0</v>
      </c>
      <c r="T268" s="231">
        <f>S268*H268</f>
        <v>0</v>
      </c>
      <c r="AR268" s="24" t="s">
        <v>171</v>
      </c>
      <c r="AT268" s="24" t="s">
        <v>166</v>
      </c>
      <c r="AU268" s="24" t="s">
        <v>82</v>
      </c>
      <c r="AY268" s="24" t="s">
        <v>164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24" t="s">
        <v>80</v>
      </c>
      <c r="BK268" s="232">
        <f>ROUND(I268*H268,2)</f>
        <v>0</v>
      </c>
      <c r="BL268" s="24" t="s">
        <v>171</v>
      </c>
      <c r="BM268" s="24" t="s">
        <v>318</v>
      </c>
    </row>
    <row r="269" s="11" customFormat="1">
      <c r="B269" s="233"/>
      <c r="C269" s="234"/>
      <c r="D269" s="235" t="s">
        <v>173</v>
      </c>
      <c r="E269" s="236" t="s">
        <v>21</v>
      </c>
      <c r="F269" s="237" t="s">
        <v>314</v>
      </c>
      <c r="G269" s="234"/>
      <c r="H269" s="236" t="s">
        <v>21</v>
      </c>
      <c r="I269" s="238"/>
      <c r="J269" s="234"/>
      <c r="K269" s="234"/>
      <c r="L269" s="239"/>
      <c r="M269" s="240"/>
      <c r="N269" s="241"/>
      <c r="O269" s="241"/>
      <c r="P269" s="241"/>
      <c r="Q269" s="241"/>
      <c r="R269" s="241"/>
      <c r="S269" s="241"/>
      <c r="T269" s="242"/>
      <c r="AT269" s="243" t="s">
        <v>173</v>
      </c>
      <c r="AU269" s="243" t="s">
        <v>82</v>
      </c>
      <c r="AV269" s="11" t="s">
        <v>80</v>
      </c>
      <c r="AW269" s="11" t="s">
        <v>35</v>
      </c>
      <c r="AX269" s="11" t="s">
        <v>72</v>
      </c>
      <c r="AY269" s="243" t="s">
        <v>164</v>
      </c>
    </row>
    <row r="270" s="11" customFormat="1">
      <c r="B270" s="233"/>
      <c r="C270" s="234"/>
      <c r="D270" s="235" t="s">
        <v>173</v>
      </c>
      <c r="E270" s="236" t="s">
        <v>21</v>
      </c>
      <c r="F270" s="237" t="s">
        <v>174</v>
      </c>
      <c r="G270" s="234"/>
      <c r="H270" s="236" t="s">
        <v>21</v>
      </c>
      <c r="I270" s="238"/>
      <c r="J270" s="234"/>
      <c r="K270" s="234"/>
      <c r="L270" s="239"/>
      <c r="M270" s="240"/>
      <c r="N270" s="241"/>
      <c r="O270" s="241"/>
      <c r="P270" s="241"/>
      <c r="Q270" s="241"/>
      <c r="R270" s="241"/>
      <c r="S270" s="241"/>
      <c r="T270" s="242"/>
      <c r="AT270" s="243" t="s">
        <v>173</v>
      </c>
      <c r="AU270" s="243" t="s">
        <v>82</v>
      </c>
      <c r="AV270" s="11" t="s">
        <v>80</v>
      </c>
      <c r="AW270" s="11" t="s">
        <v>35</v>
      </c>
      <c r="AX270" s="11" t="s">
        <v>72</v>
      </c>
      <c r="AY270" s="243" t="s">
        <v>164</v>
      </c>
    </row>
    <row r="271" s="11" customFormat="1">
      <c r="B271" s="233"/>
      <c r="C271" s="234"/>
      <c r="D271" s="235" t="s">
        <v>173</v>
      </c>
      <c r="E271" s="236" t="s">
        <v>21</v>
      </c>
      <c r="F271" s="237" t="s">
        <v>311</v>
      </c>
      <c r="G271" s="234"/>
      <c r="H271" s="236" t="s">
        <v>21</v>
      </c>
      <c r="I271" s="238"/>
      <c r="J271" s="234"/>
      <c r="K271" s="234"/>
      <c r="L271" s="239"/>
      <c r="M271" s="240"/>
      <c r="N271" s="241"/>
      <c r="O271" s="241"/>
      <c r="P271" s="241"/>
      <c r="Q271" s="241"/>
      <c r="R271" s="241"/>
      <c r="S271" s="241"/>
      <c r="T271" s="242"/>
      <c r="AT271" s="243" t="s">
        <v>173</v>
      </c>
      <c r="AU271" s="243" t="s">
        <v>82</v>
      </c>
      <c r="AV271" s="11" t="s">
        <v>80</v>
      </c>
      <c r="AW271" s="11" t="s">
        <v>35</v>
      </c>
      <c r="AX271" s="11" t="s">
        <v>72</v>
      </c>
      <c r="AY271" s="243" t="s">
        <v>164</v>
      </c>
    </row>
    <row r="272" s="11" customFormat="1">
      <c r="B272" s="233"/>
      <c r="C272" s="234"/>
      <c r="D272" s="235" t="s">
        <v>173</v>
      </c>
      <c r="E272" s="236" t="s">
        <v>21</v>
      </c>
      <c r="F272" s="237" t="s">
        <v>312</v>
      </c>
      <c r="G272" s="234"/>
      <c r="H272" s="236" t="s">
        <v>21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AT272" s="243" t="s">
        <v>173</v>
      </c>
      <c r="AU272" s="243" t="s">
        <v>82</v>
      </c>
      <c r="AV272" s="11" t="s">
        <v>80</v>
      </c>
      <c r="AW272" s="11" t="s">
        <v>35</v>
      </c>
      <c r="AX272" s="11" t="s">
        <v>72</v>
      </c>
      <c r="AY272" s="243" t="s">
        <v>164</v>
      </c>
    </row>
    <row r="273" s="12" customFormat="1">
      <c r="B273" s="244"/>
      <c r="C273" s="245"/>
      <c r="D273" s="235" t="s">
        <v>173</v>
      </c>
      <c r="E273" s="246" t="s">
        <v>21</v>
      </c>
      <c r="F273" s="247" t="s">
        <v>313</v>
      </c>
      <c r="G273" s="245"/>
      <c r="H273" s="248">
        <v>2.1840000000000002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AT273" s="254" t="s">
        <v>173</v>
      </c>
      <c r="AU273" s="254" t="s">
        <v>82</v>
      </c>
      <c r="AV273" s="12" t="s">
        <v>82</v>
      </c>
      <c r="AW273" s="12" t="s">
        <v>35</v>
      </c>
      <c r="AX273" s="12" t="s">
        <v>72</v>
      </c>
      <c r="AY273" s="254" t="s">
        <v>164</v>
      </c>
    </row>
    <row r="274" s="13" customFormat="1">
      <c r="B274" s="255"/>
      <c r="C274" s="256"/>
      <c r="D274" s="235" t="s">
        <v>173</v>
      </c>
      <c r="E274" s="257" t="s">
        <v>21</v>
      </c>
      <c r="F274" s="258" t="s">
        <v>177</v>
      </c>
      <c r="G274" s="256"/>
      <c r="H274" s="259">
        <v>2.1840000000000002</v>
      </c>
      <c r="I274" s="260"/>
      <c r="J274" s="256"/>
      <c r="K274" s="256"/>
      <c r="L274" s="261"/>
      <c r="M274" s="262"/>
      <c r="N274" s="263"/>
      <c r="O274" s="263"/>
      <c r="P274" s="263"/>
      <c r="Q274" s="263"/>
      <c r="R274" s="263"/>
      <c r="S274" s="263"/>
      <c r="T274" s="264"/>
      <c r="AT274" s="265" t="s">
        <v>173</v>
      </c>
      <c r="AU274" s="265" t="s">
        <v>82</v>
      </c>
      <c r="AV274" s="13" t="s">
        <v>171</v>
      </c>
      <c r="AW274" s="13" t="s">
        <v>35</v>
      </c>
      <c r="AX274" s="13" t="s">
        <v>80</v>
      </c>
      <c r="AY274" s="265" t="s">
        <v>164</v>
      </c>
    </row>
    <row r="275" s="1" customFormat="1" ht="25.5" customHeight="1">
      <c r="B275" s="46"/>
      <c r="C275" s="221" t="s">
        <v>319</v>
      </c>
      <c r="D275" s="221" t="s">
        <v>166</v>
      </c>
      <c r="E275" s="222" t="s">
        <v>320</v>
      </c>
      <c r="F275" s="223" t="s">
        <v>321</v>
      </c>
      <c r="G275" s="224" t="s">
        <v>169</v>
      </c>
      <c r="H275" s="225">
        <v>31.199999999999999</v>
      </c>
      <c r="I275" s="226"/>
      <c r="J275" s="227">
        <f>ROUND(I275*H275,2)</f>
        <v>0</v>
      </c>
      <c r="K275" s="223" t="s">
        <v>170</v>
      </c>
      <c r="L275" s="72"/>
      <c r="M275" s="228" t="s">
        <v>21</v>
      </c>
      <c r="N275" s="229" t="s">
        <v>43</v>
      </c>
      <c r="O275" s="47"/>
      <c r="P275" s="230">
        <f>O275*H275</f>
        <v>0</v>
      </c>
      <c r="Q275" s="230">
        <v>0.098680000000000004</v>
      </c>
      <c r="R275" s="230">
        <f>Q275*H275</f>
        <v>3.0788160000000002</v>
      </c>
      <c r="S275" s="230">
        <v>0</v>
      </c>
      <c r="T275" s="231">
        <f>S275*H275</f>
        <v>0</v>
      </c>
      <c r="AR275" s="24" t="s">
        <v>171</v>
      </c>
      <c r="AT275" s="24" t="s">
        <v>166</v>
      </c>
      <c r="AU275" s="24" t="s">
        <v>82</v>
      </c>
      <c r="AY275" s="24" t="s">
        <v>164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24" t="s">
        <v>80</v>
      </c>
      <c r="BK275" s="232">
        <f>ROUND(I275*H275,2)</f>
        <v>0</v>
      </c>
      <c r="BL275" s="24" t="s">
        <v>171</v>
      </c>
      <c r="BM275" s="24" t="s">
        <v>322</v>
      </c>
    </row>
    <row r="276" s="11" customFormat="1">
      <c r="B276" s="233"/>
      <c r="C276" s="234"/>
      <c r="D276" s="235" t="s">
        <v>173</v>
      </c>
      <c r="E276" s="236" t="s">
        <v>21</v>
      </c>
      <c r="F276" s="237" t="s">
        <v>174</v>
      </c>
      <c r="G276" s="234"/>
      <c r="H276" s="236" t="s">
        <v>21</v>
      </c>
      <c r="I276" s="238"/>
      <c r="J276" s="234"/>
      <c r="K276" s="234"/>
      <c r="L276" s="239"/>
      <c r="M276" s="240"/>
      <c r="N276" s="241"/>
      <c r="O276" s="241"/>
      <c r="P276" s="241"/>
      <c r="Q276" s="241"/>
      <c r="R276" s="241"/>
      <c r="S276" s="241"/>
      <c r="T276" s="242"/>
      <c r="AT276" s="243" t="s">
        <v>173</v>
      </c>
      <c r="AU276" s="243" t="s">
        <v>82</v>
      </c>
      <c r="AV276" s="11" t="s">
        <v>80</v>
      </c>
      <c r="AW276" s="11" t="s">
        <v>35</v>
      </c>
      <c r="AX276" s="11" t="s">
        <v>72</v>
      </c>
      <c r="AY276" s="243" t="s">
        <v>164</v>
      </c>
    </row>
    <row r="277" s="11" customFormat="1">
      <c r="B277" s="233"/>
      <c r="C277" s="234"/>
      <c r="D277" s="235" t="s">
        <v>173</v>
      </c>
      <c r="E277" s="236" t="s">
        <v>21</v>
      </c>
      <c r="F277" s="237" t="s">
        <v>323</v>
      </c>
      <c r="G277" s="234"/>
      <c r="H277" s="236" t="s">
        <v>21</v>
      </c>
      <c r="I277" s="238"/>
      <c r="J277" s="234"/>
      <c r="K277" s="234"/>
      <c r="L277" s="239"/>
      <c r="M277" s="240"/>
      <c r="N277" s="241"/>
      <c r="O277" s="241"/>
      <c r="P277" s="241"/>
      <c r="Q277" s="241"/>
      <c r="R277" s="241"/>
      <c r="S277" s="241"/>
      <c r="T277" s="242"/>
      <c r="AT277" s="243" t="s">
        <v>173</v>
      </c>
      <c r="AU277" s="243" t="s">
        <v>82</v>
      </c>
      <c r="AV277" s="11" t="s">
        <v>80</v>
      </c>
      <c r="AW277" s="11" t="s">
        <v>35</v>
      </c>
      <c r="AX277" s="11" t="s">
        <v>72</v>
      </c>
      <c r="AY277" s="243" t="s">
        <v>164</v>
      </c>
    </row>
    <row r="278" s="11" customFormat="1">
      <c r="B278" s="233"/>
      <c r="C278" s="234"/>
      <c r="D278" s="235" t="s">
        <v>173</v>
      </c>
      <c r="E278" s="236" t="s">
        <v>21</v>
      </c>
      <c r="F278" s="237" t="s">
        <v>324</v>
      </c>
      <c r="G278" s="234"/>
      <c r="H278" s="236" t="s">
        <v>21</v>
      </c>
      <c r="I278" s="238"/>
      <c r="J278" s="234"/>
      <c r="K278" s="234"/>
      <c r="L278" s="239"/>
      <c r="M278" s="240"/>
      <c r="N278" s="241"/>
      <c r="O278" s="241"/>
      <c r="P278" s="241"/>
      <c r="Q278" s="241"/>
      <c r="R278" s="241"/>
      <c r="S278" s="241"/>
      <c r="T278" s="242"/>
      <c r="AT278" s="243" t="s">
        <v>173</v>
      </c>
      <c r="AU278" s="243" t="s">
        <v>82</v>
      </c>
      <c r="AV278" s="11" t="s">
        <v>80</v>
      </c>
      <c r="AW278" s="11" t="s">
        <v>35</v>
      </c>
      <c r="AX278" s="11" t="s">
        <v>72</v>
      </c>
      <c r="AY278" s="243" t="s">
        <v>164</v>
      </c>
    </row>
    <row r="279" s="12" customFormat="1">
      <c r="B279" s="244"/>
      <c r="C279" s="245"/>
      <c r="D279" s="235" t="s">
        <v>173</v>
      </c>
      <c r="E279" s="246" t="s">
        <v>21</v>
      </c>
      <c r="F279" s="247" t="s">
        <v>176</v>
      </c>
      <c r="G279" s="245"/>
      <c r="H279" s="248">
        <v>31.199999999999999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AT279" s="254" t="s">
        <v>173</v>
      </c>
      <c r="AU279" s="254" t="s">
        <v>82</v>
      </c>
      <c r="AV279" s="12" t="s">
        <v>82</v>
      </c>
      <c r="AW279" s="12" t="s">
        <v>35</v>
      </c>
      <c r="AX279" s="12" t="s">
        <v>72</v>
      </c>
      <c r="AY279" s="254" t="s">
        <v>164</v>
      </c>
    </row>
    <row r="280" s="13" customFormat="1">
      <c r="B280" s="255"/>
      <c r="C280" s="256"/>
      <c r="D280" s="235" t="s">
        <v>173</v>
      </c>
      <c r="E280" s="257" t="s">
        <v>21</v>
      </c>
      <c r="F280" s="258" t="s">
        <v>177</v>
      </c>
      <c r="G280" s="256"/>
      <c r="H280" s="259">
        <v>31.199999999999999</v>
      </c>
      <c r="I280" s="260"/>
      <c r="J280" s="256"/>
      <c r="K280" s="256"/>
      <c r="L280" s="261"/>
      <c r="M280" s="262"/>
      <c r="N280" s="263"/>
      <c r="O280" s="263"/>
      <c r="P280" s="263"/>
      <c r="Q280" s="263"/>
      <c r="R280" s="263"/>
      <c r="S280" s="263"/>
      <c r="T280" s="264"/>
      <c r="AT280" s="265" t="s">
        <v>173</v>
      </c>
      <c r="AU280" s="265" t="s">
        <v>82</v>
      </c>
      <c r="AV280" s="13" t="s">
        <v>171</v>
      </c>
      <c r="AW280" s="13" t="s">
        <v>35</v>
      </c>
      <c r="AX280" s="13" t="s">
        <v>80</v>
      </c>
      <c r="AY280" s="265" t="s">
        <v>164</v>
      </c>
    </row>
    <row r="281" s="1" customFormat="1" ht="25.5" customHeight="1">
      <c r="B281" s="46"/>
      <c r="C281" s="221" t="s">
        <v>325</v>
      </c>
      <c r="D281" s="221" t="s">
        <v>166</v>
      </c>
      <c r="E281" s="222" t="s">
        <v>326</v>
      </c>
      <c r="F281" s="223" t="s">
        <v>327</v>
      </c>
      <c r="G281" s="224" t="s">
        <v>169</v>
      </c>
      <c r="H281" s="225">
        <v>35.359999999999999</v>
      </c>
      <c r="I281" s="226"/>
      <c r="J281" s="227">
        <f>ROUND(I281*H281,2)</f>
        <v>0</v>
      </c>
      <c r="K281" s="223" t="s">
        <v>21</v>
      </c>
      <c r="L281" s="72"/>
      <c r="M281" s="228" t="s">
        <v>21</v>
      </c>
      <c r="N281" s="229" t="s">
        <v>43</v>
      </c>
      <c r="O281" s="47"/>
      <c r="P281" s="230">
        <f>O281*H281</f>
        <v>0</v>
      </c>
      <c r="Q281" s="230">
        <v>0.010200000000000001</v>
      </c>
      <c r="R281" s="230">
        <f>Q281*H281</f>
        <v>0.36067199999999999</v>
      </c>
      <c r="S281" s="230">
        <v>0</v>
      </c>
      <c r="T281" s="231">
        <f>S281*H281</f>
        <v>0</v>
      </c>
      <c r="AR281" s="24" t="s">
        <v>171</v>
      </c>
      <c r="AT281" s="24" t="s">
        <v>166</v>
      </c>
      <c r="AU281" s="24" t="s">
        <v>82</v>
      </c>
      <c r="AY281" s="24" t="s">
        <v>164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24" t="s">
        <v>80</v>
      </c>
      <c r="BK281" s="232">
        <f>ROUND(I281*H281,2)</f>
        <v>0</v>
      </c>
      <c r="BL281" s="24" t="s">
        <v>171</v>
      </c>
      <c r="BM281" s="24" t="s">
        <v>328</v>
      </c>
    </row>
    <row r="282" s="11" customFormat="1">
      <c r="B282" s="233"/>
      <c r="C282" s="234"/>
      <c r="D282" s="235" t="s">
        <v>173</v>
      </c>
      <c r="E282" s="236" t="s">
        <v>21</v>
      </c>
      <c r="F282" s="237" t="s">
        <v>174</v>
      </c>
      <c r="G282" s="234"/>
      <c r="H282" s="236" t="s">
        <v>21</v>
      </c>
      <c r="I282" s="238"/>
      <c r="J282" s="234"/>
      <c r="K282" s="234"/>
      <c r="L282" s="239"/>
      <c r="M282" s="240"/>
      <c r="N282" s="241"/>
      <c r="O282" s="241"/>
      <c r="P282" s="241"/>
      <c r="Q282" s="241"/>
      <c r="R282" s="241"/>
      <c r="S282" s="241"/>
      <c r="T282" s="242"/>
      <c r="AT282" s="243" t="s">
        <v>173</v>
      </c>
      <c r="AU282" s="243" t="s">
        <v>82</v>
      </c>
      <c r="AV282" s="11" t="s">
        <v>80</v>
      </c>
      <c r="AW282" s="11" t="s">
        <v>35</v>
      </c>
      <c r="AX282" s="11" t="s">
        <v>72</v>
      </c>
      <c r="AY282" s="243" t="s">
        <v>164</v>
      </c>
    </row>
    <row r="283" s="11" customFormat="1">
      <c r="B283" s="233"/>
      <c r="C283" s="234"/>
      <c r="D283" s="235" t="s">
        <v>173</v>
      </c>
      <c r="E283" s="236" t="s">
        <v>21</v>
      </c>
      <c r="F283" s="237" t="s">
        <v>323</v>
      </c>
      <c r="G283" s="234"/>
      <c r="H283" s="236" t="s">
        <v>21</v>
      </c>
      <c r="I283" s="238"/>
      <c r="J283" s="234"/>
      <c r="K283" s="234"/>
      <c r="L283" s="239"/>
      <c r="M283" s="240"/>
      <c r="N283" s="241"/>
      <c r="O283" s="241"/>
      <c r="P283" s="241"/>
      <c r="Q283" s="241"/>
      <c r="R283" s="241"/>
      <c r="S283" s="241"/>
      <c r="T283" s="242"/>
      <c r="AT283" s="243" t="s">
        <v>173</v>
      </c>
      <c r="AU283" s="243" t="s">
        <v>82</v>
      </c>
      <c r="AV283" s="11" t="s">
        <v>80</v>
      </c>
      <c r="AW283" s="11" t="s">
        <v>35</v>
      </c>
      <c r="AX283" s="11" t="s">
        <v>72</v>
      </c>
      <c r="AY283" s="243" t="s">
        <v>164</v>
      </c>
    </row>
    <row r="284" s="11" customFormat="1">
      <c r="B284" s="233"/>
      <c r="C284" s="234"/>
      <c r="D284" s="235" t="s">
        <v>173</v>
      </c>
      <c r="E284" s="236" t="s">
        <v>21</v>
      </c>
      <c r="F284" s="237" t="s">
        <v>324</v>
      </c>
      <c r="G284" s="234"/>
      <c r="H284" s="236" t="s">
        <v>21</v>
      </c>
      <c r="I284" s="238"/>
      <c r="J284" s="234"/>
      <c r="K284" s="234"/>
      <c r="L284" s="239"/>
      <c r="M284" s="240"/>
      <c r="N284" s="241"/>
      <c r="O284" s="241"/>
      <c r="P284" s="241"/>
      <c r="Q284" s="241"/>
      <c r="R284" s="241"/>
      <c r="S284" s="241"/>
      <c r="T284" s="242"/>
      <c r="AT284" s="243" t="s">
        <v>173</v>
      </c>
      <c r="AU284" s="243" t="s">
        <v>82</v>
      </c>
      <c r="AV284" s="11" t="s">
        <v>80</v>
      </c>
      <c r="AW284" s="11" t="s">
        <v>35</v>
      </c>
      <c r="AX284" s="11" t="s">
        <v>72</v>
      </c>
      <c r="AY284" s="243" t="s">
        <v>164</v>
      </c>
    </row>
    <row r="285" s="12" customFormat="1">
      <c r="B285" s="244"/>
      <c r="C285" s="245"/>
      <c r="D285" s="235" t="s">
        <v>173</v>
      </c>
      <c r="E285" s="246" t="s">
        <v>21</v>
      </c>
      <c r="F285" s="247" t="s">
        <v>176</v>
      </c>
      <c r="G285" s="245"/>
      <c r="H285" s="248">
        <v>31.199999999999999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AT285" s="254" t="s">
        <v>173</v>
      </c>
      <c r="AU285" s="254" t="s">
        <v>82</v>
      </c>
      <c r="AV285" s="12" t="s">
        <v>82</v>
      </c>
      <c r="AW285" s="12" t="s">
        <v>35</v>
      </c>
      <c r="AX285" s="12" t="s">
        <v>72</v>
      </c>
      <c r="AY285" s="254" t="s">
        <v>164</v>
      </c>
    </row>
    <row r="286" s="11" customFormat="1">
      <c r="B286" s="233"/>
      <c r="C286" s="234"/>
      <c r="D286" s="235" t="s">
        <v>173</v>
      </c>
      <c r="E286" s="236" t="s">
        <v>21</v>
      </c>
      <c r="F286" s="237" t="s">
        <v>329</v>
      </c>
      <c r="G286" s="234"/>
      <c r="H286" s="236" t="s">
        <v>21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AT286" s="243" t="s">
        <v>173</v>
      </c>
      <c r="AU286" s="243" t="s">
        <v>82</v>
      </c>
      <c r="AV286" s="11" t="s">
        <v>80</v>
      </c>
      <c r="AW286" s="11" t="s">
        <v>35</v>
      </c>
      <c r="AX286" s="11" t="s">
        <v>72</v>
      </c>
      <c r="AY286" s="243" t="s">
        <v>164</v>
      </c>
    </row>
    <row r="287" s="14" customFormat="1">
      <c r="B287" s="276"/>
      <c r="C287" s="277"/>
      <c r="D287" s="235" t="s">
        <v>173</v>
      </c>
      <c r="E287" s="278" t="s">
        <v>21</v>
      </c>
      <c r="F287" s="279" t="s">
        <v>330</v>
      </c>
      <c r="G287" s="277"/>
      <c r="H287" s="280">
        <v>31.199999999999999</v>
      </c>
      <c r="I287" s="281"/>
      <c r="J287" s="277"/>
      <c r="K287" s="277"/>
      <c r="L287" s="282"/>
      <c r="M287" s="283"/>
      <c r="N287" s="284"/>
      <c r="O287" s="284"/>
      <c r="P287" s="284"/>
      <c r="Q287" s="284"/>
      <c r="R287" s="284"/>
      <c r="S287" s="284"/>
      <c r="T287" s="285"/>
      <c r="AT287" s="286" t="s">
        <v>173</v>
      </c>
      <c r="AU287" s="286" t="s">
        <v>82</v>
      </c>
      <c r="AV287" s="14" t="s">
        <v>185</v>
      </c>
      <c r="AW287" s="14" t="s">
        <v>35</v>
      </c>
      <c r="AX287" s="14" t="s">
        <v>72</v>
      </c>
      <c r="AY287" s="286" t="s">
        <v>164</v>
      </c>
    </row>
    <row r="288" s="11" customFormat="1">
      <c r="B288" s="233"/>
      <c r="C288" s="234"/>
      <c r="D288" s="235" t="s">
        <v>173</v>
      </c>
      <c r="E288" s="236" t="s">
        <v>21</v>
      </c>
      <c r="F288" s="237" t="s">
        <v>174</v>
      </c>
      <c r="G288" s="234"/>
      <c r="H288" s="236" t="s">
        <v>21</v>
      </c>
      <c r="I288" s="238"/>
      <c r="J288" s="234"/>
      <c r="K288" s="234"/>
      <c r="L288" s="239"/>
      <c r="M288" s="240"/>
      <c r="N288" s="241"/>
      <c r="O288" s="241"/>
      <c r="P288" s="241"/>
      <c r="Q288" s="241"/>
      <c r="R288" s="241"/>
      <c r="S288" s="241"/>
      <c r="T288" s="242"/>
      <c r="AT288" s="243" t="s">
        <v>173</v>
      </c>
      <c r="AU288" s="243" t="s">
        <v>82</v>
      </c>
      <c r="AV288" s="11" t="s">
        <v>80</v>
      </c>
      <c r="AW288" s="11" t="s">
        <v>35</v>
      </c>
      <c r="AX288" s="11" t="s">
        <v>72</v>
      </c>
      <c r="AY288" s="243" t="s">
        <v>164</v>
      </c>
    </row>
    <row r="289" s="11" customFormat="1">
      <c r="B289" s="233"/>
      <c r="C289" s="234"/>
      <c r="D289" s="235" t="s">
        <v>173</v>
      </c>
      <c r="E289" s="236" t="s">
        <v>21</v>
      </c>
      <c r="F289" s="237" t="s">
        <v>258</v>
      </c>
      <c r="G289" s="234"/>
      <c r="H289" s="236" t="s">
        <v>21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AT289" s="243" t="s">
        <v>173</v>
      </c>
      <c r="AU289" s="243" t="s">
        <v>82</v>
      </c>
      <c r="AV289" s="11" t="s">
        <v>80</v>
      </c>
      <c r="AW289" s="11" t="s">
        <v>35</v>
      </c>
      <c r="AX289" s="11" t="s">
        <v>72</v>
      </c>
      <c r="AY289" s="243" t="s">
        <v>164</v>
      </c>
    </row>
    <row r="290" s="11" customFormat="1">
      <c r="B290" s="233"/>
      <c r="C290" s="234"/>
      <c r="D290" s="235" t="s">
        <v>173</v>
      </c>
      <c r="E290" s="236" t="s">
        <v>21</v>
      </c>
      <c r="F290" s="237" t="s">
        <v>331</v>
      </c>
      <c r="G290" s="234"/>
      <c r="H290" s="236" t="s">
        <v>21</v>
      </c>
      <c r="I290" s="238"/>
      <c r="J290" s="234"/>
      <c r="K290" s="234"/>
      <c r="L290" s="239"/>
      <c r="M290" s="240"/>
      <c r="N290" s="241"/>
      <c r="O290" s="241"/>
      <c r="P290" s="241"/>
      <c r="Q290" s="241"/>
      <c r="R290" s="241"/>
      <c r="S290" s="241"/>
      <c r="T290" s="242"/>
      <c r="AT290" s="243" t="s">
        <v>173</v>
      </c>
      <c r="AU290" s="243" t="s">
        <v>82</v>
      </c>
      <c r="AV290" s="11" t="s">
        <v>80</v>
      </c>
      <c r="AW290" s="11" t="s">
        <v>35</v>
      </c>
      <c r="AX290" s="11" t="s">
        <v>72</v>
      </c>
      <c r="AY290" s="243" t="s">
        <v>164</v>
      </c>
    </row>
    <row r="291" s="12" customFormat="1">
      <c r="B291" s="244"/>
      <c r="C291" s="245"/>
      <c r="D291" s="235" t="s">
        <v>173</v>
      </c>
      <c r="E291" s="246" t="s">
        <v>21</v>
      </c>
      <c r="F291" s="247" t="s">
        <v>332</v>
      </c>
      <c r="G291" s="245"/>
      <c r="H291" s="248">
        <v>0.64000000000000001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AT291" s="254" t="s">
        <v>173</v>
      </c>
      <c r="AU291" s="254" t="s">
        <v>82</v>
      </c>
      <c r="AV291" s="12" t="s">
        <v>82</v>
      </c>
      <c r="AW291" s="12" t="s">
        <v>35</v>
      </c>
      <c r="AX291" s="12" t="s">
        <v>72</v>
      </c>
      <c r="AY291" s="254" t="s">
        <v>164</v>
      </c>
    </row>
    <row r="292" s="11" customFormat="1">
      <c r="B292" s="233"/>
      <c r="C292" s="234"/>
      <c r="D292" s="235" t="s">
        <v>173</v>
      </c>
      <c r="E292" s="236" t="s">
        <v>21</v>
      </c>
      <c r="F292" s="237" t="s">
        <v>329</v>
      </c>
      <c r="G292" s="234"/>
      <c r="H292" s="236" t="s">
        <v>21</v>
      </c>
      <c r="I292" s="238"/>
      <c r="J292" s="234"/>
      <c r="K292" s="234"/>
      <c r="L292" s="239"/>
      <c r="M292" s="240"/>
      <c r="N292" s="241"/>
      <c r="O292" s="241"/>
      <c r="P292" s="241"/>
      <c r="Q292" s="241"/>
      <c r="R292" s="241"/>
      <c r="S292" s="241"/>
      <c r="T292" s="242"/>
      <c r="AT292" s="243" t="s">
        <v>173</v>
      </c>
      <c r="AU292" s="243" t="s">
        <v>82</v>
      </c>
      <c r="AV292" s="11" t="s">
        <v>80</v>
      </c>
      <c r="AW292" s="11" t="s">
        <v>35</v>
      </c>
      <c r="AX292" s="11" t="s">
        <v>72</v>
      </c>
      <c r="AY292" s="243" t="s">
        <v>164</v>
      </c>
    </row>
    <row r="293" s="14" customFormat="1">
      <c r="B293" s="276"/>
      <c r="C293" s="277"/>
      <c r="D293" s="235" t="s">
        <v>173</v>
      </c>
      <c r="E293" s="278" t="s">
        <v>21</v>
      </c>
      <c r="F293" s="279" t="s">
        <v>330</v>
      </c>
      <c r="G293" s="277"/>
      <c r="H293" s="280">
        <v>0.64000000000000001</v>
      </c>
      <c r="I293" s="281"/>
      <c r="J293" s="277"/>
      <c r="K293" s="277"/>
      <c r="L293" s="282"/>
      <c r="M293" s="283"/>
      <c r="N293" s="284"/>
      <c r="O293" s="284"/>
      <c r="P293" s="284"/>
      <c r="Q293" s="284"/>
      <c r="R293" s="284"/>
      <c r="S293" s="284"/>
      <c r="T293" s="285"/>
      <c r="AT293" s="286" t="s">
        <v>173</v>
      </c>
      <c r="AU293" s="286" t="s">
        <v>82</v>
      </c>
      <c r="AV293" s="14" t="s">
        <v>185</v>
      </c>
      <c r="AW293" s="14" t="s">
        <v>35</v>
      </c>
      <c r="AX293" s="14" t="s">
        <v>72</v>
      </c>
      <c r="AY293" s="286" t="s">
        <v>164</v>
      </c>
    </row>
    <row r="294" s="11" customFormat="1">
      <c r="B294" s="233"/>
      <c r="C294" s="234"/>
      <c r="D294" s="235" t="s">
        <v>173</v>
      </c>
      <c r="E294" s="236" t="s">
        <v>21</v>
      </c>
      <c r="F294" s="237" t="s">
        <v>174</v>
      </c>
      <c r="G294" s="234"/>
      <c r="H294" s="236" t="s">
        <v>21</v>
      </c>
      <c r="I294" s="238"/>
      <c r="J294" s="234"/>
      <c r="K294" s="234"/>
      <c r="L294" s="239"/>
      <c r="M294" s="240"/>
      <c r="N294" s="241"/>
      <c r="O294" s="241"/>
      <c r="P294" s="241"/>
      <c r="Q294" s="241"/>
      <c r="R294" s="241"/>
      <c r="S294" s="241"/>
      <c r="T294" s="242"/>
      <c r="AT294" s="243" t="s">
        <v>173</v>
      </c>
      <c r="AU294" s="243" t="s">
        <v>82</v>
      </c>
      <c r="AV294" s="11" t="s">
        <v>80</v>
      </c>
      <c r="AW294" s="11" t="s">
        <v>35</v>
      </c>
      <c r="AX294" s="11" t="s">
        <v>72</v>
      </c>
      <c r="AY294" s="243" t="s">
        <v>164</v>
      </c>
    </row>
    <row r="295" s="11" customFormat="1">
      <c r="B295" s="233"/>
      <c r="C295" s="234"/>
      <c r="D295" s="235" t="s">
        <v>173</v>
      </c>
      <c r="E295" s="236" t="s">
        <v>21</v>
      </c>
      <c r="F295" s="237" t="s">
        <v>333</v>
      </c>
      <c r="G295" s="234"/>
      <c r="H295" s="236" t="s">
        <v>21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AT295" s="243" t="s">
        <v>173</v>
      </c>
      <c r="AU295" s="243" t="s">
        <v>82</v>
      </c>
      <c r="AV295" s="11" t="s">
        <v>80</v>
      </c>
      <c r="AW295" s="11" t="s">
        <v>35</v>
      </c>
      <c r="AX295" s="11" t="s">
        <v>72</v>
      </c>
      <c r="AY295" s="243" t="s">
        <v>164</v>
      </c>
    </row>
    <row r="296" s="11" customFormat="1">
      <c r="B296" s="233"/>
      <c r="C296" s="234"/>
      <c r="D296" s="235" t="s">
        <v>173</v>
      </c>
      <c r="E296" s="236" t="s">
        <v>21</v>
      </c>
      <c r="F296" s="237" t="s">
        <v>331</v>
      </c>
      <c r="G296" s="234"/>
      <c r="H296" s="236" t="s">
        <v>21</v>
      </c>
      <c r="I296" s="238"/>
      <c r="J296" s="234"/>
      <c r="K296" s="234"/>
      <c r="L296" s="239"/>
      <c r="M296" s="240"/>
      <c r="N296" s="241"/>
      <c r="O296" s="241"/>
      <c r="P296" s="241"/>
      <c r="Q296" s="241"/>
      <c r="R296" s="241"/>
      <c r="S296" s="241"/>
      <c r="T296" s="242"/>
      <c r="AT296" s="243" t="s">
        <v>173</v>
      </c>
      <c r="AU296" s="243" t="s">
        <v>82</v>
      </c>
      <c r="AV296" s="11" t="s">
        <v>80</v>
      </c>
      <c r="AW296" s="11" t="s">
        <v>35</v>
      </c>
      <c r="AX296" s="11" t="s">
        <v>72</v>
      </c>
      <c r="AY296" s="243" t="s">
        <v>164</v>
      </c>
    </row>
    <row r="297" s="12" customFormat="1">
      <c r="B297" s="244"/>
      <c r="C297" s="245"/>
      <c r="D297" s="235" t="s">
        <v>173</v>
      </c>
      <c r="E297" s="246" t="s">
        <v>21</v>
      </c>
      <c r="F297" s="247" t="s">
        <v>334</v>
      </c>
      <c r="G297" s="245"/>
      <c r="H297" s="248">
        <v>1.9199999999999999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AT297" s="254" t="s">
        <v>173</v>
      </c>
      <c r="AU297" s="254" t="s">
        <v>82</v>
      </c>
      <c r="AV297" s="12" t="s">
        <v>82</v>
      </c>
      <c r="AW297" s="12" t="s">
        <v>35</v>
      </c>
      <c r="AX297" s="12" t="s">
        <v>72</v>
      </c>
      <c r="AY297" s="254" t="s">
        <v>164</v>
      </c>
    </row>
    <row r="298" s="11" customFormat="1">
      <c r="B298" s="233"/>
      <c r="C298" s="234"/>
      <c r="D298" s="235" t="s">
        <v>173</v>
      </c>
      <c r="E298" s="236" t="s">
        <v>21</v>
      </c>
      <c r="F298" s="237" t="s">
        <v>329</v>
      </c>
      <c r="G298" s="234"/>
      <c r="H298" s="236" t="s">
        <v>21</v>
      </c>
      <c r="I298" s="238"/>
      <c r="J298" s="234"/>
      <c r="K298" s="234"/>
      <c r="L298" s="239"/>
      <c r="M298" s="240"/>
      <c r="N298" s="241"/>
      <c r="O298" s="241"/>
      <c r="P298" s="241"/>
      <c r="Q298" s="241"/>
      <c r="R298" s="241"/>
      <c r="S298" s="241"/>
      <c r="T298" s="242"/>
      <c r="AT298" s="243" t="s">
        <v>173</v>
      </c>
      <c r="AU298" s="243" t="s">
        <v>82</v>
      </c>
      <c r="AV298" s="11" t="s">
        <v>80</v>
      </c>
      <c r="AW298" s="11" t="s">
        <v>35</v>
      </c>
      <c r="AX298" s="11" t="s">
        <v>72</v>
      </c>
      <c r="AY298" s="243" t="s">
        <v>164</v>
      </c>
    </row>
    <row r="299" s="14" customFormat="1">
      <c r="B299" s="276"/>
      <c r="C299" s="277"/>
      <c r="D299" s="235" t="s">
        <v>173</v>
      </c>
      <c r="E299" s="278" t="s">
        <v>21</v>
      </c>
      <c r="F299" s="279" t="s">
        <v>330</v>
      </c>
      <c r="G299" s="277"/>
      <c r="H299" s="280">
        <v>1.9199999999999999</v>
      </c>
      <c r="I299" s="281"/>
      <c r="J299" s="277"/>
      <c r="K299" s="277"/>
      <c r="L299" s="282"/>
      <c r="M299" s="283"/>
      <c r="N299" s="284"/>
      <c r="O299" s="284"/>
      <c r="P299" s="284"/>
      <c r="Q299" s="284"/>
      <c r="R299" s="284"/>
      <c r="S299" s="284"/>
      <c r="T299" s="285"/>
      <c r="AT299" s="286" t="s">
        <v>173</v>
      </c>
      <c r="AU299" s="286" t="s">
        <v>82</v>
      </c>
      <c r="AV299" s="14" t="s">
        <v>185</v>
      </c>
      <c r="AW299" s="14" t="s">
        <v>35</v>
      </c>
      <c r="AX299" s="14" t="s">
        <v>72</v>
      </c>
      <c r="AY299" s="286" t="s">
        <v>164</v>
      </c>
    </row>
    <row r="300" s="11" customFormat="1">
      <c r="B300" s="233"/>
      <c r="C300" s="234"/>
      <c r="D300" s="235" t="s">
        <v>173</v>
      </c>
      <c r="E300" s="236" t="s">
        <v>21</v>
      </c>
      <c r="F300" s="237" t="s">
        <v>174</v>
      </c>
      <c r="G300" s="234"/>
      <c r="H300" s="236" t="s">
        <v>21</v>
      </c>
      <c r="I300" s="238"/>
      <c r="J300" s="234"/>
      <c r="K300" s="234"/>
      <c r="L300" s="239"/>
      <c r="M300" s="240"/>
      <c r="N300" s="241"/>
      <c r="O300" s="241"/>
      <c r="P300" s="241"/>
      <c r="Q300" s="241"/>
      <c r="R300" s="241"/>
      <c r="S300" s="241"/>
      <c r="T300" s="242"/>
      <c r="AT300" s="243" t="s">
        <v>173</v>
      </c>
      <c r="AU300" s="243" t="s">
        <v>82</v>
      </c>
      <c r="AV300" s="11" t="s">
        <v>80</v>
      </c>
      <c r="AW300" s="11" t="s">
        <v>35</v>
      </c>
      <c r="AX300" s="11" t="s">
        <v>72</v>
      </c>
      <c r="AY300" s="243" t="s">
        <v>164</v>
      </c>
    </row>
    <row r="301" s="11" customFormat="1">
      <c r="B301" s="233"/>
      <c r="C301" s="234"/>
      <c r="D301" s="235" t="s">
        <v>173</v>
      </c>
      <c r="E301" s="236" t="s">
        <v>21</v>
      </c>
      <c r="F301" s="237" t="s">
        <v>335</v>
      </c>
      <c r="G301" s="234"/>
      <c r="H301" s="236" t="s">
        <v>21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AT301" s="243" t="s">
        <v>173</v>
      </c>
      <c r="AU301" s="243" t="s">
        <v>82</v>
      </c>
      <c r="AV301" s="11" t="s">
        <v>80</v>
      </c>
      <c r="AW301" s="11" t="s">
        <v>35</v>
      </c>
      <c r="AX301" s="11" t="s">
        <v>72</v>
      </c>
      <c r="AY301" s="243" t="s">
        <v>164</v>
      </c>
    </row>
    <row r="302" s="11" customFormat="1">
      <c r="B302" s="233"/>
      <c r="C302" s="234"/>
      <c r="D302" s="235" t="s">
        <v>173</v>
      </c>
      <c r="E302" s="236" t="s">
        <v>21</v>
      </c>
      <c r="F302" s="237" t="s">
        <v>331</v>
      </c>
      <c r="G302" s="234"/>
      <c r="H302" s="236" t="s">
        <v>21</v>
      </c>
      <c r="I302" s="238"/>
      <c r="J302" s="234"/>
      <c r="K302" s="234"/>
      <c r="L302" s="239"/>
      <c r="M302" s="240"/>
      <c r="N302" s="241"/>
      <c r="O302" s="241"/>
      <c r="P302" s="241"/>
      <c r="Q302" s="241"/>
      <c r="R302" s="241"/>
      <c r="S302" s="241"/>
      <c r="T302" s="242"/>
      <c r="AT302" s="243" t="s">
        <v>173</v>
      </c>
      <c r="AU302" s="243" t="s">
        <v>82</v>
      </c>
      <c r="AV302" s="11" t="s">
        <v>80</v>
      </c>
      <c r="AW302" s="11" t="s">
        <v>35</v>
      </c>
      <c r="AX302" s="11" t="s">
        <v>72</v>
      </c>
      <c r="AY302" s="243" t="s">
        <v>164</v>
      </c>
    </row>
    <row r="303" s="12" customFormat="1">
      <c r="B303" s="244"/>
      <c r="C303" s="245"/>
      <c r="D303" s="235" t="s">
        <v>173</v>
      </c>
      <c r="E303" s="246" t="s">
        <v>21</v>
      </c>
      <c r="F303" s="247" t="s">
        <v>336</v>
      </c>
      <c r="G303" s="245"/>
      <c r="H303" s="248">
        <v>1.6000000000000001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AT303" s="254" t="s">
        <v>173</v>
      </c>
      <c r="AU303" s="254" t="s">
        <v>82</v>
      </c>
      <c r="AV303" s="12" t="s">
        <v>82</v>
      </c>
      <c r="AW303" s="12" t="s">
        <v>35</v>
      </c>
      <c r="AX303" s="12" t="s">
        <v>72</v>
      </c>
      <c r="AY303" s="254" t="s">
        <v>164</v>
      </c>
    </row>
    <row r="304" s="11" customFormat="1">
      <c r="B304" s="233"/>
      <c r="C304" s="234"/>
      <c r="D304" s="235" t="s">
        <v>173</v>
      </c>
      <c r="E304" s="236" t="s">
        <v>21</v>
      </c>
      <c r="F304" s="237" t="s">
        <v>329</v>
      </c>
      <c r="G304" s="234"/>
      <c r="H304" s="236" t="s">
        <v>21</v>
      </c>
      <c r="I304" s="238"/>
      <c r="J304" s="234"/>
      <c r="K304" s="234"/>
      <c r="L304" s="239"/>
      <c r="M304" s="240"/>
      <c r="N304" s="241"/>
      <c r="O304" s="241"/>
      <c r="P304" s="241"/>
      <c r="Q304" s="241"/>
      <c r="R304" s="241"/>
      <c r="S304" s="241"/>
      <c r="T304" s="242"/>
      <c r="AT304" s="243" t="s">
        <v>173</v>
      </c>
      <c r="AU304" s="243" t="s">
        <v>82</v>
      </c>
      <c r="AV304" s="11" t="s">
        <v>80</v>
      </c>
      <c r="AW304" s="11" t="s">
        <v>35</v>
      </c>
      <c r="AX304" s="11" t="s">
        <v>72</v>
      </c>
      <c r="AY304" s="243" t="s">
        <v>164</v>
      </c>
    </row>
    <row r="305" s="14" customFormat="1">
      <c r="B305" s="276"/>
      <c r="C305" s="277"/>
      <c r="D305" s="235" t="s">
        <v>173</v>
      </c>
      <c r="E305" s="278" t="s">
        <v>21</v>
      </c>
      <c r="F305" s="279" t="s">
        <v>330</v>
      </c>
      <c r="G305" s="277"/>
      <c r="H305" s="280">
        <v>1.6000000000000001</v>
      </c>
      <c r="I305" s="281"/>
      <c r="J305" s="277"/>
      <c r="K305" s="277"/>
      <c r="L305" s="282"/>
      <c r="M305" s="283"/>
      <c r="N305" s="284"/>
      <c r="O305" s="284"/>
      <c r="P305" s="284"/>
      <c r="Q305" s="284"/>
      <c r="R305" s="284"/>
      <c r="S305" s="284"/>
      <c r="T305" s="285"/>
      <c r="AT305" s="286" t="s">
        <v>173</v>
      </c>
      <c r="AU305" s="286" t="s">
        <v>82</v>
      </c>
      <c r="AV305" s="14" t="s">
        <v>185</v>
      </c>
      <c r="AW305" s="14" t="s">
        <v>35</v>
      </c>
      <c r="AX305" s="14" t="s">
        <v>72</v>
      </c>
      <c r="AY305" s="286" t="s">
        <v>164</v>
      </c>
    </row>
    <row r="306" s="13" customFormat="1">
      <c r="B306" s="255"/>
      <c r="C306" s="256"/>
      <c r="D306" s="235" t="s">
        <v>173</v>
      </c>
      <c r="E306" s="257" t="s">
        <v>21</v>
      </c>
      <c r="F306" s="258" t="s">
        <v>177</v>
      </c>
      <c r="G306" s="256"/>
      <c r="H306" s="259">
        <v>35.359999999999999</v>
      </c>
      <c r="I306" s="260"/>
      <c r="J306" s="256"/>
      <c r="K306" s="256"/>
      <c r="L306" s="261"/>
      <c r="M306" s="262"/>
      <c r="N306" s="263"/>
      <c r="O306" s="263"/>
      <c r="P306" s="263"/>
      <c r="Q306" s="263"/>
      <c r="R306" s="263"/>
      <c r="S306" s="263"/>
      <c r="T306" s="264"/>
      <c r="AT306" s="265" t="s">
        <v>173</v>
      </c>
      <c r="AU306" s="265" t="s">
        <v>82</v>
      </c>
      <c r="AV306" s="13" t="s">
        <v>171</v>
      </c>
      <c r="AW306" s="13" t="s">
        <v>35</v>
      </c>
      <c r="AX306" s="13" t="s">
        <v>80</v>
      </c>
      <c r="AY306" s="265" t="s">
        <v>164</v>
      </c>
    </row>
    <row r="307" s="1" customFormat="1" ht="25.5" customHeight="1">
      <c r="B307" s="46"/>
      <c r="C307" s="266" t="s">
        <v>337</v>
      </c>
      <c r="D307" s="266" t="s">
        <v>238</v>
      </c>
      <c r="E307" s="267" t="s">
        <v>338</v>
      </c>
      <c r="F307" s="268" t="s">
        <v>339</v>
      </c>
      <c r="G307" s="269" t="s">
        <v>340</v>
      </c>
      <c r="H307" s="270">
        <v>1584</v>
      </c>
      <c r="I307" s="271"/>
      <c r="J307" s="272">
        <f>ROUND(I307*H307,2)</f>
        <v>0</v>
      </c>
      <c r="K307" s="268" t="s">
        <v>21</v>
      </c>
      <c r="L307" s="273"/>
      <c r="M307" s="274" t="s">
        <v>21</v>
      </c>
      <c r="N307" s="275" t="s">
        <v>43</v>
      </c>
      <c r="O307" s="47"/>
      <c r="P307" s="230">
        <f>O307*H307</f>
        <v>0</v>
      </c>
      <c r="Q307" s="230">
        <v>0</v>
      </c>
      <c r="R307" s="230">
        <f>Q307*H307</f>
        <v>0</v>
      </c>
      <c r="S307" s="230">
        <v>0</v>
      </c>
      <c r="T307" s="231">
        <f>S307*H307</f>
        <v>0</v>
      </c>
      <c r="AR307" s="24" t="s">
        <v>210</v>
      </c>
      <c r="AT307" s="24" t="s">
        <v>238</v>
      </c>
      <c r="AU307" s="24" t="s">
        <v>82</v>
      </c>
      <c r="AY307" s="24" t="s">
        <v>164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24" t="s">
        <v>80</v>
      </c>
      <c r="BK307" s="232">
        <f>ROUND(I307*H307,2)</f>
        <v>0</v>
      </c>
      <c r="BL307" s="24" t="s">
        <v>171</v>
      </c>
      <c r="BM307" s="24" t="s">
        <v>341</v>
      </c>
    </row>
    <row r="308" s="11" customFormat="1">
      <c r="B308" s="233"/>
      <c r="C308" s="234"/>
      <c r="D308" s="235" t="s">
        <v>173</v>
      </c>
      <c r="E308" s="236" t="s">
        <v>21</v>
      </c>
      <c r="F308" s="237" t="s">
        <v>174</v>
      </c>
      <c r="G308" s="234"/>
      <c r="H308" s="236" t="s">
        <v>21</v>
      </c>
      <c r="I308" s="238"/>
      <c r="J308" s="234"/>
      <c r="K308" s="234"/>
      <c r="L308" s="239"/>
      <c r="M308" s="240"/>
      <c r="N308" s="241"/>
      <c r="O308" s="241"/>
      <c r="P308" s="241"/>
      <c r="Q308" s="241"/>
      <c r="R308" s="241"/>
      <c r="S308" s="241"/>
      <c r="T308" s="242"/>
      <c r="AT308" s="243" t="s">
        <v>173</v>
      </c>
      <c r="AU308" s="243" t="s">
        <v>82</v>
      </c>
      <c r="AV308" s="11" t="s">
        <v>80</v>
      </c>
      <c r="AW308" s="11" t="s">
        <v>35</v>
      </c>
      <c r="AX308" s="11" t="s">
        <v>72</v>
      </c>
      <c r="AY308" s="243" t="s">
        <v>164</v>
      </c>
    </row>
    <row r="309" s="11" customFormat="1">
      <c r="B309" s="233"/>
      <c r="C309" s="234"/>
      <c r="D309" s="235" t="s">
        <v>173</v>
      </c>
      <c r="E309" s="236" t="s">
        <v>21</v>
      </c>
      <c r="F309" s="237" t="s">
        <v>323</v>
      </c>
      <c r="G309" s="234"/>
      <c r="H309" s="236" t="s">
        <v>21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AT309" s="243" t="s">
        <v>173</v>
      </c>
      <c r="AU309" s="243" t="s">
        <v>82</v>
      </c>
      <c r="AV309" s="11" t="s">
        <v>80</v>
      </c>
      <c r="AW309" s="11" t="s">
        <v>35</v>
      </c>
      <c r="AX309" s="11" t="s">
        <v>72</v>
      </c>
      <c r="AY309" s="243" t="s">
        <v>164</v>
      </c>
    </row>
    <row r="310" s="11" customFormat="1">
      <c r="B310" s="233"/>
      <c r="C310" s="234"/>
      <c r="D310" s="235" t="s">
        <v>173</v>
      </c>
      <c r="E310" s="236" t="s">
        <v>21</v>
      </c>
      <c r="F310" s="237" t="s">
        <v>324</v>
      </c>
      <c r="G310" s="234"/>
      <c r="H310" s="236" t="s">
        <v>21</v>
      </c>
      <c r="I310" s="238"/>
      <c r="J310" s="234"/>
      <c r="K310" s="234"/>
      <c r="L310" s="239"/>
      <c r="M310" s="240"/>
      <c r="N310" s="241"/>
      <c r="O310" s="241"/>
      <c r="P310" s="241"/>
      <c r="Q310" s="241"/>
      <c r="R310" s="241"/>
      <c r="S310" s="241"/>
      <c r="T310" s="242"/>
      <c r="AT310" s="243" t="s">
        <v>173</v>
      </c>
      <c r="AU310" s="243" t="s">
        <v>82</v>
      </c>
      <c r="AV310" s="11" t="s">
        <v>80</v>
      </c>
      <c r="AW310" s="11" t="s">
        <v>35</v>
      </c>
      <c r="AX310" s="11" t="s">
        <v>72</v>
      </c>
      <c r="AY310" s="243" t="s">
        <v>164</v>
      </c>
    </row>
    <row r="311" s="12" customFormat="1">
      <c r="B311" s="244"/>
      <c r="C311" s="245"/>
      <c r="D311" s="235" t="s">
        <v>173</v>
      </c>
      <c r="E311" s="246" t="s">
        <v>21</v>
      </c>
      <c r="F311" s="247" t="s">
        <v>342</v>
      </c>
      <c r="G311" s="245"/>
      <c r="H311" s="248">
        <v>1544.4000000000001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AT311" s="254" t="s">
        <v>173</v>
      </c>
      <c r="AU311" s="254" t="s">
        <v>82</v>
      </c>
      <c r="AV311" s="12" t="s">
        <v>82</v>
      </c>
      <c r="AW311" s="12" t="s">
        <v>35</v>
      </c>
      <c r="AX311" s="12" t="s">
        <v>72</v>
      </c>
      <c r="AY311" s="254" t="s">
        <v>164</v>
      </c>
    </row>
    <row r="312" s="11" customFormat="1">
      <c r="B312" s="233"/>
      <c r="C312" s="234"/>
      <c r="D312" s="235" t="s">
        <v>173</v>
      </c>
      <c r="E312" s="236" t="s">
        <v>21</v>
      </c>
      <c r="F312" s="237" t="s">
        <v>329</v>
      </c>
      <c r="G312" s="234"/>
      <c r="H312" s="236" t="s">
        <v>21</v>
      </c>
      <c r="I312" s="238"/>
      <c r="J312" s="234"/>
      <c r="K312" s="234"/>
      <c r="L312" s="239"/>
      <c r="M312" s="240"/>
      <c r="N312" s="241"/>
      <c r="O312" s="241"/>
      <c r="P312" s="241"/>
      <c r="Q312" s="241"/>
      <c r="R312" s="241"/>
      <c r="S312" s="241"/>
      <c r="T312" s="242"/>
      <c r="AT312" s="243" t="s">
        <v>173</v>
      </c>
      <c r="AU312" s="243" t="s">
        <v>82</v>
      </c>
      <c r="AV312" s="11" t="s">
        <v>80</v>
      </c>
      <c r="AW312" s="11" t="s">
        <v>35</v>
      </c>
      <c r="AX312" s="11" t="s">
        <v>72</v>
      </c>
      <c r="AY312" s="243" t="s">
        <v>164</v>
      </c>
    </row>
    <row r="313" s="14" customFormat="1">
      <c r="B313" s="276"/>
      <c r="C313" s="277"/>
      <c r="D313" s="235" t="s">
        <v>173</v>
      </c>
      <c r="E313" s="278" t="s">
        <v>21</v>
      </c>
      <c r="F313" s="279" t="s">
        <v>330</v>
      </c>
      <c r="G313" s="277"/>
      <c r="H313" s="280">
        <v>1544.4000000000001</v>
      </c>
      <c r="I313" s="281"/>
      <c r="J313" s="277"/>
      <c r="K313" s="277"/>
      <c r="L313" s="282"/>
      <c r="M313" s="283"/>
      <c r="N313" s="284"/>
      <c r="O313" s="284"/>
      <c r="P313" s="284"/>
      <c r="Q313" s="284"/>
      <c r="R313" s="284"/>
      <c r="S313" s="284"/>
      <c r="T313" s="285"/>
      <c r="AT313" s="286" t="s">
        <v>173</v>
      </c>
      <c r="AU313" s="286" t="s">
        <v>82</v>
      </c>
      <c r="AV313" s="14" t="s">
        <v>185</v>
      </c>
      <c r="AW313" s="14" t="s">
        <v>35</v>
      </c>
      <c r="AX313" s="14" t="s">
        <v>72</v>
      </c>
      <c r="AY313" s="286" t="s">
        <v>164</v>
      </c>
    </row>
    <row r="314" s="11" customFormat="1">
      <c r="B314" s="233"/>
      <c r="C314" s="234"/>
      <c r="D314" s="235" t="s">
        <v>173</v>
      </c>
      <c r="E314" s="236" t="s">
        <v>21</v>
      </c>
      <c r="F314" s="237" t="s">
        <v>174</v>
      </c>
      <c r="G314" s="234"/>
      <c r="H314" s="236" t="s">
        <v>21</v>
      </c>
      <c r="I314" s="238"/>
      <c r="J314" s="234"/>
      <c r="K314" s="234"/>
      <c r="L314" s="239"/>
      <c r="M314" s="240"/>
      <c r="N314" s="241"/>
      <c r="O314" s="241"/>
      <c r="P314" s="241"/>
      <c r="Q314" s="241"/>
      <c r="R314" s="241"/>
      <c r="S314" s="241"/>
      <c r="T314" s="242"/>
      <c r="AT314" s="243" t="s">
        <v>173</v>
      </c>
      <c r="AU314" s="243" t="s">
        <v>82</v>
      </c>
      <c r="AV314" s="11" t="s">
        <v>80</v>
      </c>
      <c r="AW314" s="11" t="s">
        <v>35</v>
      </c>
      <c r="AX314" s="11" t="s">
        <v>72</v>
      </c>
      <c r="AY314" s="243" t="s">
        <v>164</v>
      </c>
    </row>
    <row r="315" s="11" customFormat="1">
      <c r="B315" s="233"/>
      <c r="C315" s="234"/>
      <c r="D315" s="235" t="s">
        <v>173</v>
      </c>
      <c r="E315" s="236" t="s">
        <v>21</v>
      </c>
      <c r="F315" s="237" t="s">
        <v>258</v>
      </c>
      <c r="G315" s="234"/>
      <c r="H315" s="236" t="s">
        <v>21</v>
      </c>
      <c r="I315" s="238"/>
      <c r="J315" s="234"/>
      <c r="K315" s="234"/>
      <c r="L315" s="239"/>
      <c r="M315" s="240"/>
      <c r="N315" s="241"/>
      <c r="O315" s="241"/>
      <c r="P315" s="241"/>
      <c r="Q315" s="241"/>
      <c r="R315" s="241"/>
      <c r="S315" s="241"/>
      <c r="T315" s="242"/>
      <c r="AT315" s="243" t="s">
        <v>173</v>
      </c>
      <c r="AU315" s="243" t="s">
        <v>82</v>
      </c>
      <c r="AV315" s="11" t="s">
        <v>80</v>
      </c>
      <c r="AW315" s="11" t="s">
        <v>35</v>
      </c>
      <c r="AX315" s="11" t="s">
        <v>72</v>
      </c>
      <c r="AY315" s="243" t="s">
        <v>164</v>
      </c>
    </row>
    <row r="316" s="11" customFormat="1">
      <c r="B316" s="233"/>
      <c r="C316" s="234"/>
      <c r="D316" s="235" t="s">
        <v>173</v>
      </c>
      <c r="E316" s="236" t="s">
        <v>21</v>
      </c>
      <c r="F316" s="237" t="s">
        <v>331</v>
      </c>
      <c r="G316" s="234"/>
      <c r="H316" s="236" t="s">
        <v>21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AT316" s="243" t="s">
        <v>173</v>
      </c>
      <c r="AU316" s="243" t="s">
        <v>82</v>
      </c>
      <c r="AV316" s="11" t="s">
        <v>80</v>
      </c>
      <c r="AW316" s="11" t="s">
        <v>35</v>
      </c>
      <c r="AX316" s="11" t="s">
        <v>72</v>
      </c>
      <c r="AY316" s="243" t="s">
        <v>164</v>
      </c>
    </row>
    <row r="317" s="12" customFormat="1">
      <c r="B317" s="244"/>
      <c r="C317" s="245"/>
      <c r="D317" s="235" t="s">
        <v>173</v>
      </c>
      <c r="E317" s="246" t="s">
        <v>21</v>
      </c>
      <c r="F317" s="247" t="s">
        <v>343</v>
      </c>
      <c r="G317" s="245"/>
      <c r="H317" s="248">
        <v>10.560000000000001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AT317" s="254" t="s">
        <v>173</v>
      </c>
      <c r="AU317" s="254" t="s">
        <v>82</v>
      </c>
      <c r="AV317" s="12" t="s">
        <v>82</v>
      </c>
      <c r="AW317" s="12" t="s">
        <v>35</v>
      </c>
      <c r="AX317" s="12" t="s">
        <v>72</v>
      </c>
      <c r="AY317" s="254" t="s">
        <v>164</v>
      </c>
    </row>
    <row r="318" s="11" customFormat="1">
      <c r="B318" s="233"/>
      <c r="C318" s="234"/>
      <c r="D318" s="235" t="s">
        <v>173</v>
      </c>
      <c r="E318" s="236" t="s">
        <v>21</v>
      </c>
      <c r="F318" s="237" t="s">
        <v>329</v>
      </c>
      <c r="G318" s="234"/>
      <c r="H318" s="236" t="s">
        <v>21</v>
      </c>
      <c r="I318" s="238"/>
      <c r="J318" s="234"/>
      <c r="K318" s="234"/>
      <c r="L318" s="239"/>
      <c r="M318" s="240"/>
      <c r="N318" s="241"/>
      <c r="O318" s="241"/>
      <c r="P318" s="241"/>
      <c r="Q318" s="241"/>
      <c r="R318" s="241"/>
      <c r="S318" s="241"/>
      <c r="T318" s="242"/>
      <c r="AT318" s="243" t="s">
        <v>173</v>
      </c>
      <c r="AU318" s="243" t="s">
        <v>82</v>
      </c>
      <c r="AV318" s="11" t="s">
        <v>80</v>
      </c>
      <c r="AW318" s="11" t="s">
        <v>35</v>
      </c>
      <c r="AX318" s="11" t="s">
        <v>72</v>
      </c>
      <c r="AY318" s="243" t="s">
        <v>164</v>
      </c>
    </row>
    <row r="319" s="14" customFormat="1">
      <c r="B319" s="276"/>
      <c r="C319" s="277"/>
      <c r="D319" s="235" t="s">
        <v>173</v>
      </c>
      <c r="E319" s="278" t="s">
        <v>21</v>
      </c>
      <c r="F319" s="279" t="s">
        <v>330</v>
      </c>
      <c r="G319" s="277"/>
      <c r="H319" s="280">
        <v>10.560000000000001</v>
      </c>
      <c r="I319" s="281"/>
      <c r="J319" s="277"/>
      <c r="K319" s="277"/>
      <c r="L319" s="282"/>
      <c r="M319" s="283"/>
      <c r="N319" s="284"/>
      <c r="O319" s="284"/>
      <c r="P319" s="284"/>
      <c r="Q319" s="284"/>
      <c r="R319" s="284"/>
      <c r="S319" s="284"/>
      <c r="T319" s="285"/>
      <c r="AT319" s="286" t="s">
        <v>173</v>
      </c>
      <c r="AU319" s="286" t="s">
        <v>82</v>
      </c>
      <c r="AV319" s="14" t="s">
        <v>185</v>
      </c>
      <c r="AW319" s="14" t="s">
        <v>35</v>
      </c>
      <c r="AX319" s="14" t="s">
        <v>72</v>
      </c>
      <c r="AY319" s="286" t="s">
        <v>164</v>
      </c>
    </row>
    <row r="320" s="11" customFormat="1">
      <c r="B320" s="233"/>
      <c r="C320" s="234"/>
      <c r="D320" s="235" t="s">
        <v>173</v>
      </c>
      <c r="E320" s="236" t="s">
        <v>21</v>
      </c>
      <c r="F320" s="237" t="s">
        <v>174</v>
      </c>
      <c r="G320" s="234"/>
      <c r="H320" s="236" t="s">
        <v>21</v>
      </c>
      <c r="I320" s="238"/>
      <c r="J320" s="234"/>
      <c r="K320" s="234"/>
      <c r="L320" s="239"/>
      <c r="M320" s="240"/>
      <c r="N320" s="241"/>
      <c r="O320" s="241"/>
      <c r="P320" s="241"/>
      <c r="Q320" s="241"/>
      <c r="R320" s="241"/>
      <c r="S320" s="241"/>
      <c r="T320" s="242"/>
      <c r="AT320" s="243" t="s">
        <v>173</v>
      </c>
      <c r="AU320" s="243" t="s">
        <v>82</v>
      </c>
      <c r="AV320" s="11" t="s">
        <v>80</v>
      </c>
      <c r="AW320" s="11" t="s">
        <v>35</v>
      </c>
      <c r="AX320" s="11" t="s">
        <v>72</v>
      </c>
      <c r="AY320" s="243" t="s">
        <v>164</v>
      </c>
    </row>
    <row r="321" s="11" customFormat="1">
      <c r="B321" s="233"/>
      <c r="C321" s="234"/>
      <c r="D321" s="235" t="s">
        <v>173</v>
      </c>
      <c r="E321" s="236" t="s">
        <v>21</v>
      </c>
      <c r="F321" s="237" t="s">
        <v>333</v>
      </c>
      <c r="G321" s="234"/>
      <c r="H321" s="236" t="s">
        <v>21</v>
      </c>
      <c r="I321" s="238"/>
      <c r="J321" s="234"/>
      <c r="K321" s="234"/>
      <c r="L321" s="239"/>
      <c r="M321" s="240"/>
      <c r="N321" s="241"/>
      <c r="O321" s="241"/>
      <c r="P321" s="241"/>
      <c r="Q321" s="241"/>
      <c r="R321" s="241"/>
      <c r="S321" s="241"/>
      <c r="T321" s="242"/>
      <c r="AT321" s="243" t="s">
        <v>173</v>
      </c>
      <c r="AU321" s="243" t="s">
        <v>82</v>
      </c>
      <c r="AV321" s="11" t="s">
        <v>80</v>
      </c>
      <c r="AW321" s="11" t="s">
        <v>35</v>
      </c>
      <c r="AX321" s="11" t="s">
        <v>72</v>
      </c>
      <c r="AY321" s="243" t="s">
        <v>164</v>
      </c>
    </row>
    <row r="322" s="11" customFormat="1">
      <c r="B322" s="233"/>
      <c r="C322" s="234"/>
      <c r="D322" s="235" t="s">
        <v>173</v>
      </c>
      <c r="E322" s="236" t="s">
        <v>21</v>
      </c>
      <c r="F322" s="237" t="s">
        <v>331</v>
      </c>
      <c r="G322" s="234"/>
      <c r="H322" s="236" t="s">
        <v>21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2"/>
      <c r="AT322" s="243" t="s">
        <v>173</v>
      </c>
      <c r="AU322" s="243" t="s">
        <v>82</v>
      </c>
      <c r="AV322" s="11" t="s">
        <v>80</v>
      </c>
      <c r="AW322" s="11" t="s">
        <v>35</v>
      </c>
      <c r="AX322" s="11" t="s">
        <v>72</v>
      </c>
      <c r="AY322" s="243" t="s">
        <v>164</v>
      </c>
    </row>
    <row r="323" s="12" customFormat="1">
      <c r="B323" s="244"/>
      <c r="C323" s="245"/>
      <c r="D323" s="235" t="s">
        <v>173</v>
      </c>
      <c r="E323" s="246" t="s">
        <v>21</v>
      </c>
      <c r="F323" s="247" t="s">
        <v>344</v>
      </c>
      <c r="G323" s="245"/>
      <c r="H323" s="248">
        <v>15.84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AT323" s="254" t="s">
        <v>173</v>
      </c>
      <c r="AU323" s="254" t="s">
        <v>82</v>
      </c>
      <c r="AV323" s="12" t="s">
        <v>82</v>
      </c>
      <c r="AW323" s="12" t="s">
        <v>35</v>
      </c>
      <c r="AX323" s="12" t="s">
        <v>72</v>
      </c>
      <c r="AY323" s="254" t="s">
        <v>164</v>
      </c>
    </row>
    <row r="324" s="11" customFormat="1">
      <c r="B324" s="233"/>
      <c r="C324" s="234"/>
      <c r="D324" s="235" t="s">
        <v>173</v>
      </c>
      <c r="E324" s="236" t="s">
        <v>21</v>
      </c>
      <c r="F324" s="237" t="s">
        <v>329</v>
      </c>
      <c r="G324" s="234"/>
      <c r="H324" s="236" t="s">
        <v>21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AT324" s="243" t="s">
        <v>173</v>
      </c>
      <c r="AU324" s="243" t="s">
        <v>82</v>
      </c>
      <c r="AV324" s="11" t="s">
        <v>80</v>
      </c>
      <c r="AW324" s="11" t="s">
        <v>35</v>
      </c>
      <c r="AX324" s="11" t="s">
        <v>72</v>
      </c>
      <c r="AY324" s="243" t="s">
        <v>164</v>
      </c>
    </row>
    <row r="325" s="14" customFormat="1">
      <c r="B325" s="276"/>
      <c r="C325" s="277"/>
      <c r="D325" s="235" t="s">
        <v>173</v>
      </c>
      <c r="E325" s="278" t="s">
        <v>21</v>
      </c>
      <c r="F325" s="279" t="s">
        <v>330</v>
      </c>
      <c r="G325" s="277"/>
      <c r="H325" s="280">
        <v>15.84</v>
      </c>
      <c r="I325" s="281"/>
      <c r="J325" s="277"/>
      <c r="K325" s="277"/>
      <c r="L325" s="282"/>
      <c r="M325" s="283"/>
      <c r="N325" s="284"/>
      <c r="O325" s="284"/>
      <c r="P325" s="284"/>
      <c r="Q325" s="284"/>
      <c r="R325" s="284"/>
      <c r="S325" s="284"/>
      <c r="T325" s="285"/>
      <c r="AT325" s="286" t="s">
        <v>173</v>
      </c>
      <c r="AU325" s="286" t="s">
        <v>82</v>
      </c>
      <c r="AV325" s="14" t="s">
        <v>185</v>
      </c>
      <c r="AW325" s="14" t="s">
        <v>35</v>
      </c>
      <c r="AX325" s="14" t="s">
        <v>72</v>
      </c>
      <c r="AY325" s="286" t="s">
        <v>164</v>
      </c>
    </row>
    <row r="326" s="11" customFormat="1">
      <c r="B326" s="233"/>
      <c r="C326" s="234"/>
      <c r="D326" s="235" t="s">
        <v>173</v>
      </c>
      <c r="E326" s="236" t="s">
        <v>21</v>
      </c>
      <c r="F326" s="237" t="s">
        <v>174</v>
      </c>
      <c r="G326" s="234"/>
      <c r="H326" s="236" t="s">
        <v>21</v>
      </c>
      <c r="I326" s="238"/>
      <c r="J326" s="234"/>
      <c r="K326" s="234"/>
      <c r="L326" s="239"/>
      <c r="M326" s="240"/>
      <c r="N326" s="241"/>
      <c r="O326" s="241"/>
      <c r="P326" s="241"/>
      <c r="Q326" s="241"/>
      <c r="R326" s="241"/>
      <c r="S326" s="241"/>
      <c r="T326" s="242"/>
      <c r="AT326" s="243" t="s">
        <v>173</v>
      </c>
      <c r="AU326" s="243" t="s">
        <v>82</v>
      </c>
      <c r="AV326" s="11" t="s">
        <v>80</v>
      </c>
      <c r="AW326" s="11" t="s">
        <v>35</v>
      </c>
      <c r="AX326" s="11" t="s">
        <v>72</v>
      </c>
      <c r="AY326" s="243" t="s">
        <v>164</v>
      </c>
    </row>
    <row r="327" s="11" customFormat="1">
      <c r="B327" s="233"/>
      <c r="C327" s="234"/>
      <c r="D327" s="235" t="s">
        <v>173</v>
      </c>
      <c r="E327" s="236" t="s">
        <v>21</v>
      </c>
      <c r="F327" s="237" t="s">
        <v>335</v>
      </c>
      <c r="G327" s="234"/>
      <c r="H327" s="236" t="s">
        <v>21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AT327" s="243" t="s">
        <v>173</v>
      </c>
      <c r="AU327" s="243" t="s">
        <v>82</v>
      </c>
      <c r="AV327" s="11" t="s">
        <v>80</v>
      </c>
      <c r="AW327" s="11" t="s">
        <v>35</v>
      </c>
      <c r="AX327" s="11" t="s">
        <v>72</v>
      </c>
      <c r="AY327" s="243" t="s">
        <v>164</v>
      </c>
    </row>
    <row r="328" s="11" customFormat="1">
      <c r="B328" s="233"/>
      <c r="C328" s="234"/>
      <c r="D328" s="235" t="s">
        <v>173</v>
      </c>
      <c r="E328" s="236" t="s">
        <v>21</v>
      </c>
      <c r="F328" s="237" t="s">
        <v>331</v>
      </c>
      <c r="G328" s="234"/>
      <c r="H328" s="236" t="s">
        <v>21</v>
      </c>
      <c r="I328" s="238"/>
      <c r="J328" s="234"/>
      <c r="K328" s="234"/>
      <c r="L328" s="239"/>
      <c r="M328" s="240"/>
      <c r="N328" s="241"/>
      <c r="O328" s="241"/>
      <c r="P328" s="241"/>
      <c r="Q328" s="241"/>
      <c r="R328" s="241"/>
      <c r="S328" s="241"/>
      <c r="T328" s="242"/>
      <c r="AT328" s="243" t="s">
        <v>173</v>
      </c>
      <c r="AU328" s="243" t="s">
        <v>82</v>
      </c>
      <c r="AV328" s="11" t="s">
        <v>80</v>
      </c>
      <c r="AW328" s="11" t="s">
        <v>35</v>
      </c>
      <c r="AX328" s="11" t="s">
        <v>72</v>
      </c>
      <c r="AY328" s="243" t="s">
        <v>164</v>
      </c>
    </row>
    <row r="329" s="12" customFormat="1">
      <c r="B329" s="244"/>
      <c r="C329" s="245"/>
      <c r="D329" s="235" t="s">
        <v>173</v>
      </c>
      <c r="E329" s="246" t="s">
        <v>21</v>
      </c>
      <c r="F329" s="247" t="s">
        <v>345</v>
      </c>
      <c r="G329" s="245"/>
      <c r="H329" s="248">
        <v>13.199999999999999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AT329" s="254" t="s">
        <v>173</v>
      </c>
      <c r="AU329" s="254" t="s">
        <v>82</v>
      </c>
      <c r="AV329" s="12" t="s">
        <v>82</v>
      </c>
      <c r="AW329" s="12" t="s">
        <v>35</v>
      </c>
      <c r="AX329" s="12" t="s">
        <v>72</v>
      </c>
      <c r="AY329" s="254" t="s">
        <v>164</v>
      </c>
    </row>
    <row r="330" s="11" customFormat="1">
      <c r="B330" s="233"/>
      <c r="C330" s="234"/>
      <c r="D330" s="235" t="s">
        <v>173</v>
      </c>
      <c r="E330" s="236" t="s">
        <v>21</v>
      </c>
      <c r="F330" s="237" t="s">
        <v>329</v>
      </c>
      <c r="G330" s="234"/>
      <c r="H330" s="236" t="s">
        <v>21</v>
      </c>
      <c r="I330" s="238"/>
      <c r="J330" s="234"/>
      <c r="K330" s="234"/>
      <c r="L330" s="239"/>
      <c r="M330" s="240"/>
      <c r="N330" s="241"/>
      <c r="O330" s="241"/>
      <c r="P330" s="241"/>
      <c r="Q330" s="241"/>
      <c r="R330" s="241"/>
      <c r="S330" s="241"/>
      <c r="T330" s="242"/>
      <c r="AT330" s="243" t="s">
        <v>173</v>
      </c>
      <c r="AU330" s="243" t="s">
        <v>82</v>
      </c>
      <c r="AV330" s="11" t="s">
        <v>80</v>
      </c>
      <c r="AW330" s="11" t="s">
        <v>35</v>
      </c>
      <c r="AX330" s="11" t="s">
        <v>72</v>
      </c>
      <c r="AY330" s="243" t="s">
        <v>164</v>
      </c>
    </row>
    <row r="331" s="12" customFormat="1">
      <c r="B331" s="244"/>
      <c r="C331" s="245"/>
      <c r="D331" s="235" t="s">
        <v>173</v>
      </c>
      <c r="E331" s="246" t="s">
        <v>21</v>
      </c>
      <c r="F331" s="247" t="s">
        <v>21</v>
      </c>
      <c r="G331" s="245"/>
      <c r="H331" s="248">
        <v>0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AT331" s="254" t="s">
        <v>173</v>
      </c>
      <c r="AU331" s="254" t="s">
        <v>82</v>
      </c>
      <c r="AV331" s="12" t="s">
        <v>82</v>
      </c>
      <c r="AW331" s="12" t="s">
        <v>35</v>
      </c>
      <c r="AX331" s="12" t="s">
        <v>72</v>
      </c>
      <c r="AY331" s="254" t="s">
        <v>164</v>
      </c>
    </row>
    <row r="332" s="13" customFormat="1">
      <c r="B332" s="255"/>
      <c r="C332" s="256"/>
      <c r="D332" s="235" t="s">
        <v>173</v>
      </c>
      <c r="E332" s="257" t="s">
        <v>21</v>
      </c>
      <c r="F332" s="258" t="s">
        <v>177</v>
      </c>
      <c r="G332" s="256"/>
      <c r="H332" s="259">
        <v>1584</v>
      </c>
      <c r="I332" s="260"/>
      <c r="J332" s="256"/>
      <c r="K332" s="256"/>
      <c r="L332" s="261"/>
      <c r="M332" s="262"/>
      <c r="N332" s="263"/>
      <c r="O332" s="263"/>
      <c r="P332" s="263"/>
      <c r="Q332" s="263"/>
      <c r="R332" s="263"/>
      <c r="S332" s="263"/>
      <c r="T332" s="264"/>
      <c r="AT332" s="265" t="s">
        <v>173</v>
      </c>
      <c r="AU332" s="265" t="s">
        <v>82</v>
      </c>
      <c r="AV332" s="13" t="s">
        <v>171</v>
      </c>
      <c r="AW332" s="13" t="s">
        <v>35</v>
      </c>
      <c r="AX332" s="13" t="s">
        <v>80</v>
      </c>
      <c r="AY332" s="265" t="s">
        <v>164</v>
      </c>
    </row>
    <row r="333" s="1" customFormat="1" ht="16.5" customHeight="1">
      <c r="B333" s="46"/>
      <c r="C333" s="221" t="s">
        <v>346</v>
      </c>
      <c r="D333" s="221" t="s">
        <v>166</v>
      </c>
      <c r="E333" s="222" t="s">
        <v>347</v>
      </c>
      <c r="F333" s="223" t="s">
        <v>348</v>
      </c>
      <c r="G333" s="224" t="s">
        <v>169</v>
      </c>
      <c r="H333" s="225">
        <v>31.199999999999999</v>
      </c>
      <c r="I333" s="226"/>
      <c r="J333" s="227">
        <f>ROUND(I333*H333,2)</f>
        <v>0</v>
      </c>
      <c r="K333" s="223" t="s">
        <v>21</v>
      </c>
      <c r="L333" s="72"/>
      <c r="M333" s="228" t="s">
        <v>21</v>
      </c>
      <c r="N333" s="229" t="s">
        <v>43</v>
      </c>
      <c r="O333" s="47"/>
      <c r="P333" s="230">
        <f>O333*H333</f>
        <v>0</v>
      </c>
      <c r="Q333" s="230">
        <v>0</v>
      </c>
      <c r="R333" s="230">
        <f>Q333*H333</f>
        <v>0</v>
      </c>
      <c r="S333" s="230">
        <v>0</v>
      </c>
      <c r="T333" s="231">
        <f>S333*H333</f>
        <v>0</v>
      </c>
      <c r="AR333" s="24" t="s">
        <v>171</v>
      </c>
      <c r="AT333" s="24" t="s">
        <v>166</v>
      </c>
      <c r="AU333" s="24" t="s">
        <v>82</v>
      </c>
      <c r="AY333" s="24" t="s">
        <v>164</v>
      </c>
      <c r="BE333" s="232">
        <f>IF(N333="základní",J333,0)</f>
        <v>0</v>
      </c>
      <c r="BF333" s="232">
        <f>IF(N333="snížená",J333,0)</f>
        <v>0</v>
      </c>
      <c r="BG333" s="232">
        <f>IF(N333="zákl. přenesená",J333,0)</f>
        <v>0</v>
      </c>
      <c r="BH333" s="232">
        <f>IF(N333="sníž. přenesená",J333,0)</f>
        <v>0</v>
      </c>
      <c r="BI333" s="232">
        <f>IF(N333="nulová",J333,0)</f>
        <v>0</v>
      </c>
      <c r="BJ333" s="24" t="s">
        <v>80</v>
      </c>
      <c r="BK333" s="232">
        <f>ROUND(I333*H333,2)</f>
        <v>0</v>
      </c>
      <c r="BL333" s="24" t="s">
        <v>171</v>
      </c>
      <c r="BM333" s="24" t="s">
        <v>349</v>
      </c>
    </row>
    <row r="334" s="11" customFormat="1">
      <c r="B334" s="233"/>
      <c r="C334" s="234"/>
      <c r="D334" s="235" t="s">
        <v>173</v>
      </c>
      <c r="E334" s="236" t="s">
        <v>21</v>
      </c>
      <c r="F334" s="237" t="s">
        <v>174</v>
      </c>
      <c r="G334" s="234"/>
      <c r="H334" s="236" t="s">
        <v>21</v>
      </c>
      <c r="I334" s="238"/>
      <c r="J334" s="234"/>
      <c r="K334" s="234"/>
      <c r="L334" s="239"/>
      <c r="M334" s="240"/>
      <c r="N334" s="241"/>
      <c r="O334" s="241"/>
      <c r="P334" s="241"/>
      <c r="Q334" s="241"/>
      <c r="R334" s="241"/>
      <c r="S334" s="241"/>
      <c r="T334" s="242"/>
      <c r="AT334" s="243" t="s">
        <v>173</v>
      </c>
      <c r="AU334" s="243" t="s">
        <v>82</v>
      </c>
      <c r="AV334" s="11" t="s">
        <v>80</v>
      </c>
      <c r="AW334" s="11" t="s">
        <v>35</v>
      </c>
      <c r="AX334" s="11" t="s">
        <v>72</v>
      </c>
      <c r="AY334" s="243" t="s">
        <v>164</v>
      </c>
    </row>
    <row r="335" s="11" customFormat="1">
      <c r="B335" s="233"/>
      <c r="C335" s="234"/>
      <c r="D335" s="235" t="s">
        <v>173</v>
      </c>
      <c r="E335" s="236" t="s">
        <v>21</v>
      </c>
      <c r="F335" s="237" t="s">
        <v>323</v>
      </c>
      <c r="G335" s="234"/>
      <c r="H335" s="236" t="s">
        <v>21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AT335" s="243" t="s">
        <v>173</v>
      </c>
      <c r="AU335" s="243" t="s">
        <v>82</v>
      </c>
      <c r="AV335" s="11" t="s">
        <v>80</v>
      </c>
      <c r="AW335" s="11" t="s">
        <v>35</v>
      </c>
      <c r="AX335" s="11" t="s">
        <v>72</v>
      </c>
      <c r="AY335" s="243" t="s">
        <v>164</v>
      </c>
    </row>
    <row r="336" s="11" customFormat="1">
      <c r="B336" s="233"/>
      <c r="C336" s="234"/>
      <c r="D336" s="235" t="s">
        <v>173</v>
      </c>
      <c r="E336" s="236" t="s">
        <v>21</v>
      </c>
      <c r="F336" s="237" t="s">
        <v>350</v>
      </c>
      <c r="G336" s="234"/>
      <c r="H336" s="236" t="s">
        <v>21</v>
      </c>
      <c r="I336" s="238"/>
      <c r="J336" s="234"/>
      <c r="K336" s="234"/>
      <c r="L336" s="239"/>
      <c r="M336" s="240"/>
      <c r="N336" s="241"/>
      <c r="O336" s="241"/>
      <c r="P336" s="241"/>
      <c r="Q336" s="241"/>
      <c r="R336" s="241"/>
      <c r="S336" s="241"/>
      <c r="T336" s="242"/>
      <c r="AT336" s="243" t="s">
        <v>173</v>
      </c>
      <c r="AU336" s="243" t="s">
        <v>82</v>
      </c>
      <c r="AV336" s="11" t="s">
        <v>80</v>
      </c>
      <c r="AW336" s="11" t="s">
        <v>35</v>
      </c>
      <c r="AX336" s="11" t="s">
        <v>72</v>
      </c>
      <c r="AY336" s="243" t="s">
        <v>164</v>
      </c>
    </row>
    <row r="337" s="11" customFormat="1">
      <c r="B337" s="233"/>
      <c r="C337" s="234"/>
      <c r="D337" s="235" t="s">
        <v>173</v>
      </c>
      <c r="E337" s="236" t="s">
        <v>21</v>
      </c>
      <c r="F337" s="237" t="s">
        <v>351</v>
      </c>
      <c r="G337" s="234"/>
      <c r="H337" s="236" t="s">
        <v>21</v>
      </c>
      <c r="I337" s="238"/>
      <c r="J337" s="234"/>
      <c r="K337" s="234"/>
      <c r="L337" s="239"/>
      <c r="M337" s="240"/>
      <c r="N337" s="241"/>
      <c r="O337" s="241"/>
      <c r="P337" s="241"/>
      <c r="Q337" s="241"/>
      <c r="R337" s="241"/>
      <c r="S337" s="241"/>
      <c r="T337" s="242"/>
      <c r="AT337" s="243" t="s">
        <v>173</v>
      </c>
      <c r="AU337" s="243" t="s">
        <v>82</v>
      </c>
      <c r="AV337" s="11" t="s">
        <v>80</v>
      </c>
      <c r="AW337" s="11" t="s">
        <v>35</v>
      </c>
      <c r="AX337" s="11" t="s">
        <v>72</v>
      </c>
      <c r="AY337" s="243" t="s">
        <v>164</v>
      </c>
    </row>
    <row r="338" s="12" customFormat="1">
      <c r="B338" s="244"/>
      <c r="C338" s="245"/>
      <c r="D338" s="235" t="s">
        <v>173</v>
      </c>
      <c r="E338" s="246" t="s">
        <v>21</v>
      </c>
      <c r="F338" s="247" t="s">
        <v>176</v>
      </c>
      <c r="G338" s="245"/>
      <c r="H338" s="248">
        <v>31.199999999999999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AT338" s="254" t="s">
        <v>173</v>
      </c>
      <c r="AU338" s="254" t="s">
        <v>82</v>
      </c>
      <c r="AV338" s="12" t="s">
        <v>82</v>
      </c>
      <c r="AW338" s="12" t="s">
        <v>35</v>
      </c>
      <c r="AX338" s="12" t="s">
        <v>72</v>
      </c>
      <c r="AY338" s="254" t="s">
        <v>164</v>
      </c>
    </row>
    <row r="339" s="13" customFormat="1">
      <c r="B339" s="255"/>
      <c r="C339" s="256"/>
      <c r="D339" s="235" t="s">
        <v>173</v>
      </c>
      <c r="E339" s="257" t="s">
        <v>21</v>
      </c>
      <c r="F339" s="258" t="s">
        <v>177</v>
      </c>
      <c r="G339" s="256"/>
      <c r="H339" s="259">
        <v>31.199999999999999</v>
      </c>
      <c r="I339" s="260"/>
      <c r="J339" s="256"/>
      <c r="K339" s="256"/>
      <c r="L339" s="261"/>
      <c r="M339" s="262"/>
      <c r="N339" s="263"/>
      <c r="O339" s="263"/>
      <c r="P339" s="263"/>
      <c r="Q339" s="263"/>
      <c r="R339" s="263"/>
      <c r="S339" s="263"/>
      <c r="T339" s="264"/>
      <c r="AT339" s="265" t="s">
        <v>173</v>
      </c>
      <c r="AU339" s="265" t="s">
        <v>82</v>
      </c>
      <c r="AV339" s="13" t="s">
        <v>171</v>
      </c>
      <c r="AW339" s="13" t="s">
        <v>35</v>
      </c>
      <c r="AX339" s="13" t="s">
        <v>80</v>
      </c>
      <c r="AY339" s="265" t="s">
        <v>164</v>
      </c>
    </row>
    <row r="340" s="1" customFormat="1" ht="16.5" customHeight="1">
      <c r="B340" s="46"/>
      <c r="C340" s="266" t="s">
        <v>352</v>
      </c>
      <c r="D340" s="266" t="s">
        <v>238</v>
      </c>
      <c r="E340" s="267" t="s">
        <v>353</v>
      </c>
      <c r="F340" s="268" t="s">
        <v>354</v>
      </c>
      <c r="G340" s="269" t="s">
        <v>340</v>
      </c>
      <c r="H340" s="270">
        <v>312</v>
      </c>
      <c r="I340" s="271"/>
      <c r="J340" s="272">
        <f>ROUND(I340*H340,2)</f>
        <v>0</v>
      </c>
      <c r="K340" s="268" t="s">
        <v>21</v>
      </c>
      <c r="L340" s="273"/>
      <c r="M340" s="274" t="s">
        <v>21</v>
      </c>
      <c r="N340" s="275" t="s">
        <v>43</v>
      </c>
      <c r="O340" s="47"/>
      <c r="P340" s="230">
        <f>O340*H340</f>
        <v>0</v>
      </c>
      <c r="Q340" s="230">
        <v>0</v>
      </c>
      <c r="R340" s="230">
        <f>Q340*H340</f>
        <v>0</v>
      </c>
      <c r="S340" s="230">
        <v>0</v>
      </c>
      <c r="T340" s="231">
        <f>S340*H340</f>
        <v>0</v>
      </c>
      <c r="AR340" s="24" t="s">
        <v>210</v>
      </c>
      <c r="AT340" s="24" t="s">
        <v>238</v>
      </c>
      <c r="AU340" s="24" t="s">
        <v>82</v>
      </c>
      <c r="AY340" s="24" t="s">
        <v>164</v>
      </c>
      <c r="BE340" s="232">
        <f>IF(N340="základní",J340,0)</f>
        <v>0</v>
      </c>
      <c r="BF340" s="232">
        <f>IF(N340="snížená",J340,0)</f>
        <v>0</v>
      </c>
      <c r="BG340" s="232">
        <f>IF(N340="zákl. přenesená",J340,0)</f>
        <v>0</v>
      </c>
      <c r="BH340" s="232">
        <f>IF(N340="sníž. přenesená",J340,0)</f>
        <v>0</v>
      </c>
      <c r="BI340" s="232">
        <f>IF(N340="nulová",J340,0)</f>
        <v>0</v>
      </c>
      <c r="BJ340" s="24" t="s">
        <v>80</v>
      </c>
      <c r="BK340" s="232">
        <f>ROUND(I340*H340,2)</f>
        <v>0</v>
      </c>
      <c r="BL340" s="24" t="s">
        <v>171</v>
      </c>
      <c r="BM340" s="24" t="s">
        <v>355</v>
      </c>
    </row>
    <row r="341" s="11" customFormat="1">
      <c r="B341" s="233"/>
      <c r="C341" s="234"/>
      <c r="D341" s="235" t="s">
        <v>173</v>
      </c>
      <c r="E341" s="236" t="s">
        <v>21</v>
      </c>
      <c r="F341" s="237" t="s">
        <v>174</v>
      </c>
      <c r="G341" s="234"/>
      <c r="H341" s="236" t="s">
        <v>21</v>
      </c>
      <c r="I341" s="238"/>
      <c r="J341" s="234"/>
      <c r="K341" s="234"/>
      <c r="L341" s="239"/>
      <c r="M341" s="240"/>
      <c r="N341" s="241"/>
      <c r="O341" s="241"/>
      <c r="P341" s="241"/>
      <c r="Q341" s="241"/>
      <c r="R341" s="241"/>
      <c r="S341" s="241"/>
      <c r="T341" s="242"/>
      <c r="AT341" s="243" t="s">
        <v>173</v>
      </c>
      <c r="AU341" s="243" t="s">
        <v>82</v>
      </c>
      <c r="AV341" s="11" t="s">
        <v>80</v>
      </c>
      <c r="AW341" s="11" t="s">
        <v>35</v>
      </c>
      <c r="AX341" s="11" t="s">
        <v>72</v>
      </c>
      <c r="AY341" s="243" t="s">
        <v>164</v>
      </c>
    </row>
    <row r="342" s="11" customFormat="1">
      <c r="B342" s="233"/>
      <c r="C342" s="234"/>
      <c r="D342" s="235" t="s">
        <v>173</v>
      </c>
      <c r="E342" s="236" t="s">
        <v>21</v>
      </c>
      <c r="F342" s="237" t="s">
        <v>323</v>
      </c>
      <c r="G342" s="234"/>
      <c r="H342" s="236" t="s">
        <v>21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2"/>
      <c r="AT342" s="243" t="s">
        <v>173</v>
      </c>
      <c r="AU342" s="243" t="s">
        <v>82</v>
      </c>
      <c r="AV342" s="11" t="s">
        <v>80</v>
      </c>
      <c r="AW342" s="11" t="s">
        <v>35</v>
      </c>
      <c r="AX342" s="11" t="s">
        <v>72</v>
      </c>
      <c r="AY342" s="243" t="s">
        <v>164</v>
      </c>
    </row>
    <row r="343" s="11" customFormat="1">
      <c r="B343" s="233"/>
      <c r="C343" s="234"/>
      <c r="D343" s="235" t="s">
        <v>173</v>
      </c>
      <c r="E343" s="236" t="s">
        <v>21</v>
      </c>
      <c r="F343" s="237" t="s">
        <v>350</v>
      </c>
      <c r="G343" s="234"/>
      <c r="H343" s="236" t="s">
        <v>21</v>
      </c>
      <c r="I343" s="238"/>
      <c r="J343" s="234"/>
      <c r="K343" s="234"/>
      <c r="L343" s="239"/>
      <c r="M343" s="240"/>
      <c r="N343" s="241"/>
      <c r="O343" s="241"/>
      <c r="P343" s="241"/>
      <c r="Q343" s="241"/>
      <c r="R343" s="241"/>
      <c r="S343" s="241"/>
      <c r="T343" s="242"/>
      <c r="AT343" s="243" t="s">
        <v>173</v>
      </c>
      <c r="AU343" s="243" t="s">
        <v>82</v>
      </c>
      <c r="AV343" s="11" t="s">
        <v>80</v>
      </c>
      <c r="AW343" s="11" t="s">
        <v>35</v>
      </c>
      <c r="AX343" s="11" t="s">
        <v>72</v>
      </c>
      <c r="AY343" s="243" t="s">
        <v>164</v>
      </c>
    </row>
    <row r="344" s="12" customFormat="1">
      <c r="B344" s="244"/>
      <c r="C344" s="245"/>
      <c r="D344" s="235" t="s">
        <v>173</v>
      </c>
      <c r="E344" s="246" t="s">
        <v>21</v>
      </c>
      <c r="F344" s="247" t="s">
        <v>356</v>
      </c>
      <c r="G344" s="245"/>
      <c r="H344" s="248">
        <v>312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3"/>
      <c r="AT344" s="254" t="s">
        <v>173</v>
      </c>
      <c r="AU344" s="254" t="s">
        <v>82</v>
      </c>
      <c r="AV344" s="12" t="s">
        <v>82</v>
      </c>
      <c r="AW344" s="12" t="s">
        <v>35</v>
      </c>
      <c r="AX344" s="12" t="s">
        <v>72</v>
      </c>
      <c r="AY344" s="254" t="s">
        <v>164</v>
      </c>
    </row>
    <row r="345" s="11" customFormat="1">
      <c r="B345" s="233"/>
      <c r="C345" s="234"/>
      <c r="D345" s="235" t="s">
        <v>173</v>
      </c>
      <c r="E345" s="236" t="s">
        <v>21</v>
      </c>
      <c r="F345" s="237" t="s">
        <v>351</v>
      </c>
      <c r="G345" s="234"/>
      <c r="H345" s="236" t="s">
        <v>21</v>
      </c>
      <c r="I345" s="238"/>
      <c r="J345" s="234"/>
      <c r="K345" s="234"/>
      <c r="L345" s="239"/>
      <c r="M345" s="240"/>
      <c r="N345" s="241"/>
      <c r="O345" s="241"/>
      <c r="P345" s="241"/>
      <c r="Q345" s="241"/>
      <c r="R345" s="241"/>
      <c r="S345" s="241"/>
      <c r="T345" s="242"/>
      <c r="AT345" s="243" t="s">
        <v>173</v>
      </c>
      <c r="AU345" s="243" t="s">
        <v>82</v>
      </c>
      <c r="AV345" s="11" t="s">
        <v>80</v>
      </c>
      <c r="AW345" s="11" t="s">
        <v>35</v>
      </c>
      <c r="AX345" s="11" t="s">
        <v>72</v>
      </c>
      <c r="AY345" s="243" t="s">
        <v>164</v>
      </c>
    </row>
    <row r="346" s="13" customFormat="1">
      <c r="B346" s="255"/>
      <c r="C346" s="256"/>
      <c r="D346" s="235" t="s">
        <v>173</v>
      </c>
      <c r="E346" s="257" t="s">
        <v>21</v>
      </c>
      <c r="F346" s="258" t="s">
        <v>177</v>
      </c>
      <c r="G346" s="256"/>
      <c r="H346" s="259">
        <v>312</v>
      </c>
      <c r="I346" s="260"/>
      <c r="J346" s="256"/>
      <c r="K346" s="256"/>
      <c r="L346" s="261"/>
      <c r="M346" s="262"/>
      <c r="N346" s="263"/>
      <c r="O346" s="263"/>
      <c r="P346" s="263"/>
      <c r="Q346" s="263"/>
      <c r="R346" s="263"/>
      <c r="S346" s="263"/>
      <c r="T346" s="264"/>
      <c r="AT346" s="265" t="s">
        <v>173</v>
      </c>
      <c r="AU346" s="265" t="s">
        <v>82</v>
      </c>
      <c r="AV346" s="13" t="s">
        <v>171</v>
      </c>
      <c r="AW346" s="13" t="s">
        <v>35</v>
      </c>
      <c r="AX346" s="13" t="s">
        <v>80</v>
      </c>
      <c r="AY346" s="265" t="s">
        <v>164</v>
      </c>
    </row>
    <row r="347" s="1" customFormat="1" ht="16.5" customHeight="1">
      <c r="B347" s="46"/>
      <c r="C347" s="221" t="s">
        <v>357</v>
      </c>
      <c r="D347" s="221" t="s">
        <v>166</v>
      </c>
      <c r="E347" s="222" t="s">
        <v>358</v>
      </c>
      <c r="F347" s="223" t="s">
        <v>359</v>
      </c>
      <c r="G347" s="224" t="s">
        <v>169</v>
      </c>
      <c r="H347" s="225">
        <v>31.199999999999999</v>
      </c>
      <c r="I347" s="226"/>
      <c r="J347" s="227">
        <f>ROUND(I347*H347,2)</f>
        <v>0</v>
      </c>
      <c r="K347" s="223" t="s">
        <v>170</v>
      </c>
      <c r="L347" s="72"/>
      <c r="M347" s="228" t="s">
        <v>21</v>
      </c>
      <c r="N347" s="229" t="s">
        <v>43</v>
      </c>
      <c r="O347" s="47"/>
      <c r="P347" s="230">
        <f>O347*H347</f>
        <v>0</v>
      </c>
      <c r="Q347" s="230">
        <v>0</v>
      </c>
      <c r="R347" s="230">
        <f>Q347*H347</f>
        <v>0</v>
      </c>
      <c r="S347" s="230">
        <v>0</v>
      </c>
      <c r="T347" s="231">
        <f>S347*H347</f>
        <v>0</v>
      </c>
      <c r="AR347" s="24" t="s">
        <v>171</v>
      </c>
      <c r="AT347" s="24" t="s">
        <v>166</v>
      </c>
      <c r="AU347" s="24" t="s">
        <v>82</v>
      </c>
      <c r="AY347" s="24" t="s">
        <v>164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24" t="s">
        <v>80</v>
      </c>
      <c r="BK347" s="232">
        <f>ROUND(I347*H347,2)</f>
        <v>0</v>
      </c>
      <c r="BL347" s="24" t="s">
        <v>171</v>
      </c>
      <c r="BM347" s="24" t="s">
        <v>360</v>
      </c>
    </row>
    <row r="348" s="11" customFormat="1">
      <c r="B348" s="233"/>
      <c r="C348" s="234"/>
      <c r="D348" s="235" t="s">
        <v>173</v>
      </c>
      <c r="E348" s="236" t="s">
        <v>21</v>
      </c>
      <c r="F348" s="237" t="s">
        <v>174</v>
      </c>
      <c r="G348" s="234"/>
      <c r="H348" s="236" t="s">
        <v>21</v>
      </c>
      <c r="I348" s="238"/>
      <c r="J348" s="234"/>
      <c r="K348" s="234"/>
      <c r="L348" s="239"/>
      <c r="M348" s="240"/>
      <c r="N348" s="241"/>
      <c r="O348" s="241"/>
      <c r="P348" s="241"/>
      <c r="Q348" s="241"/>
      <c r="R348" s="241"/>
      <c r="S348" s="241"/>
      <c r="T348" s="242"/>
      <c r="AT348" s="243" t="s">
        <v>173</v>
      </c>
      <c r="AU348" s="243" t="s">
        <v>82</v>
      </c>
      <c r="AV348" s="11" t="s">
        <v>80</v>
      </c>
      <c r="AW348" s="11" t="s">
        <v>35</v>
      </c>
      <c r="AX348" s="11" t="s">
        <v>72</v>
      </c>
      <c r="AY348" s="243" t="s">
        <v>164</v>
      </c>
    </row>
    <row r="349" s="11" customFormat="1">
      <c r="B349" s="233"/>
      <c r="C349" s="234"/>
      <c r="D349" s="235" t="s">
        <v>173</v>
      </c>
      <c r="E349" s="236" t="s">
        <v>21</v>
      </c>
      <c r="F349" s="237" t="s">
        <v>323</v>
      </c>
      <c r="G349" s="234"/>
      <c r="H349" s="236" t="s">
        <v>21</v>
      </c>
      <c r="I349" s="238"/>
      <c r="J349" s="234"/>
      <c r="K349" s="234"/>
      <c r="L349" s="239"/>
      <c r="M349" s="240"/>
      <c r="N349" s="241"/>
      <c r="O349" s="241"/>
      <c r="P349" s="241"/>
      <c r="Q349" s="241"/>
      <c r="R349" s="241"/>
      <c r="S349" s="241"/>
      <c r="T349" s="242"/>
      <c r="AT349" s="243" t="s">
        <v>173</v>
      </c>
      <c r="AU349" s="243" t="s">
        <v>82</v>
      </c>
      <c r="AV349" s="11" t="s">
        <v>80</v>
      </c>
      <c r="AW349" s="11" t="s">
        <v>35</v>
      </c>
      <c r="AX349" s="11" t="s">
        <v>72</v>
      </c>
      <c r="AY349" s="243" t="s">
        <v>164</v>
      </c>
    </row>
    <row r="350" s="11" customFormat="1">
      <c r="B350" s="233"/>
      <c r="C350" s="234"/>
      <c r="D350" s="235" t="s">
        <v>173</v>
      </c>
      <c r="E350" s="236" t="s">
        <v>21</v>
      </c>
      <c r="F350" s="237" t="s">
        <v>361</v>
      </c>
      <c r="G350" s="234"/>
      <c r="H350" s="236" t="s">
        <v>21</v>
      </c>
      <c r="I350" s="238"/>
      <c r="J350" s="234"/>
      <c r="K350" s="234"/>
      <c r="L350" s="239"/>
      <c r="M350" s="240"/>
      <c r="N350" s="241"/>
      <c r="O350" s="241"/>
      <c r="P350" s="241"/>
      <c r="Q350" s="241"/>
      <c r="R350" s="241"/>
      <c r="S350" s="241"/>
      <c r="T350" s="242"/>
      <c r="AT350" s="243" t="s">
        <v>173</v>
      </c>
      <c r="AU350" s="243" t="s">
        <v>82</v>
      </c>
      <c r="AV350" s="11" t="s">
        <v>80</v>
      </c>
      <c r="AW350" s="11" t="s">
        <v>35</v>
      </c>
      <c r="AX350" s="11" t="s">
        <v>72</v>
      </c>
      <c r="AY350" s="243" t="s">
        <v>164</v>
      </c>
    </row>
    <row r="351" s="12" customFormat="1">
      <c r="B351" s="244"/>
      <c r="C351" s="245"/>
      <c r="D351" s="235" t="s">
        <v>173</v>
      </c>
      <c r="E351" s="246" t="s">
        <v>21</v>
      </c>
      <c r="F351" s="247" t="s">
        <v>176</v>
      </c>
      <c r="G351" s="245"/>
      <c r="H351" s="248">
        <v>31.199999999999999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AT351" s="254" t="s">
        <v>173</v>
      </c>
      <c r="AU351" s="254" t="s">
        <v>82</v>
      </c>
      <c r="AV351" s="12" t="s">
        <v>82</v>
      </c>
      <c r="AW351" s="12" t="s">
        <v>35</v>
      </c>
      <c r="AX351" s="12" t="s">
        <v>72</v>
      </c>
      <c r="AY351" s="254" t="s">
        <v>164</v>
      </c>
    </row>
    <row r="352" s="13" customFormat="1">
      <c r="B352" s="255"/>
      <c r="C352" s="256"/>
      <c r="D352" s="235" t="s">
        <v>173</v>
      </c>
      <c r="E352" s="257" t="s">
        <v>21</v>
      </c>
      <c r="F352" s="258" t="s">
        <v>177</v>
      </c>
      <c r="G352" s="256"/>
      <c r="H352" s="259">
        <v>31.199999999999999</v>
      </c>
      <c r="I352" s="260"/>
      <c r="J352" s="256"/>
      <c r="K352" s="256"/>
      <c r="L352" s="261"/>
      <c r="M352" s="262"/>
      <c r="N352" s="263"/>
      <c r="O352" s="263"/>
      <c r="P352" s="263"/>
      <c r="Q352" s="263"/>
      <c r="R352" s="263"/>
      <c r="S352" s="263"/>
      <c r="T352" s="264"/>
      <c r="AT352" s="265" t="s">
        <v>173</v>
      </c>
      <c r="AU352" s="265" t="s">
        <v>82</v>
      </c>
      <c r="AV352" s="13" t="s">
        <v>171</v>
      </c>
      <c r="AW352" s="13" t="s">
        <v>35</v>
      </c>
      <c r="AX352" s="13" t="s">
        <v>80</v>
      </c>
      <c r="AY352" s="265" t="s">
        <v>164</v>
      </c>
    </row>
    <row r="353" s="1" customFormat="1" ht="25.5" customHeight="1">
      <c r="B353" s="46"/>
      <c r="C353" s="221" t="s">
        <v>362</v>
      </c>
      <c r="D353" s="221" t="s">
        <v>166</v>
      </c>
      <c r="E353" s="222" t="s">
        <v>363</v>
      </c>
      <c r="F353" s="223" t="s">
        <v>364</v>
      </c>
      <c r="G353" s="224" t="s">
        <v>287</v>
      </c>
      <c r="H353" s="225">
        <v>22.399999999999999</v>
      </c>
      <c r="I353" s="226"/>
      <c r="J353" s="227">
        <f>ROUND(I353*H353,2)</f>
        <v>0</v>
      </c>
      <c r="K353" s="223" t="s">
        <v>170</v>
      </c>
      <c r="L353" s="72"/>
      <c r="M353" s="228" t="s">
        <v>21</v>
      </c>
      <c r="N353" s="229" t="s">
        <v>43</v>
      </c>
      <c r="O353" s="47"/>
      <c r="P353" s="230">
        <f>O353*H353</f>
        <v>0</v>
      </c>
      <c r="Q353" s="230">
        <v>1.0000000000000001E-05</v>
      </c>
      <c r="R353" s="230">
        <f>Q353*H353</f>
        <v>0.000224</v>
      </c>
      <c r="S353" s="230">
        <v>0</v>
      </c>
      <c r="T353" s="231">
        <f>S353*H353</f>
        <v>0</v>
      </c>
      <c r="AR353" s="24" t="s">
        <v>171</v>
      </c>
      <c r="AT353" s="24" t="s">
        <v>166</v>
      </c>
      <c r="AU353" s="24" t="s">
        <v>82</v>
      </c>
      <c r="AY353" s="24" t="s">
        <v>164</v>
      </c>
      <c r="BE353" s="232">
        <f>IF(N353="základní",J353,0)</f>
        <v>0</v>
      </c>
      <c r="BF353" s="232">
        <f>IF(N353="snížená",J353,0)</f>
        <v>0</v>
      </c>
      <c r="BG353" s="232">
        <f>IF(N353="zákl. přenesená",J353,0)</f>
        <v>0</v>
      </c>
      <c r="BH353" s="232">
        <f>IF(N353="sníž. přenesená",J353,0)</f>
        <v>0</v>
      </c>
      <c r="BI353" s="232">
        <f>IF(N353="nulová",J353,0)</f>
        <v>0</v>
      </c>
      <c r="BJ353" s="24" t="s">
        <v>80</v>
      </c>
      <c r="BK353" s="232">
        <f>ROUND(I353*H353,2)</f>
        <v>0</v>
      </c>
      <c r="BL353" s="24" t="s">
        <v>171</v>
      </c>
      <c r="BM353" s="24" t="s">
        <v>365</v>
      </c>
    </row>
    <row r="354" s="11" customFormat="1">
      <c r="B354" s="233"/>
      <c r="C354" s="234"/>
      <c r="D354" s="235" t="s">
        <v>173</v>
      </c>
      <c r="E354" s="236" t="s">
        <v>21</v>
      </c>
      <c r="F354" s="237" t="s">
        <v>174</v>
      </c>
      <c r="G354" s="234"/>
      <c r="H354" s="236" t="s">
        <v>21</v>
      </c>
      <c r="I354" s="238"/>
      <c r="J354" s="234"/>
      <c r="K354" s="234"/>
      <c r="L354" s="239"/>
      <c r="M354" s="240"/>
      <c r="N354" s="241"/>
      <c r="O354" s="241"/>
      <c r="P354" s="241"/>
      <c r="Q354" s="241"/>
      <c r="R354" s="241"/>
      <c r="S354" s="241"/>
      <c r="T354" s="242"/>
      <c r="AT354" s="243" t="s">
        <v>173</v>
      </c>
      <c r="AU354" s="243" t="s">
        <v>82</v>
      </c>
      <c r="AV354" s="11" t="s">
        <v>80</v>
      </c>
      <c r="AW354" s="11" t="s">
        <v>35</v>
      </c>
      <c r="AX354" s="11" t="s">
        <v>72</v>
      </c>
      <c r="AY354" s="243" t="s">
        <v>164</v>
      </c>
    </row>
    <row r="355" s="11" customFormat="1">
      <c r="B355" s="233"/>
      <c r="C355" s="234"/>
      <c r="D355" s="235" t="s">
        <v>173</v>
      </c>
      <c r="E355" s="236" t="s">
        <v>21</v>
      </c>
      <c r="F355" s="237" t="s">
        <v>366</v>
      </c>
      <c r="G355" s="234"/>
      <c r="H355" s="236" t="s">
        <v>21</v>
      </c>
      <c r="I355" s="238"/>
      <c r="J355" s="234"/>
      <c r="K355" s="234"/>
      <c r="L355" s="239"/>
      <c r="M355" s="240"/>
      <c r="N355" s="241"/>
      <c r="O355" s="241"/>
      <c r="P355" s="241"/>
      <c r="Q355" s="241"/>
      <c r="R355" s="241"/>
      <c r="S355" s="241"/>
      <c r="T355" s="242"/>
      <c r="AT355" s="243" t="s">
        <v>173</v>
      </c>
      <c r="AU355" s="243" t="s">
        <v>82</v>
      </c>
      <c r="AV355" s="11" t="s">
        <v>80</v>
      </c>
      <c r="AW355" s="11" t="s">
        <v>35</v>
      </c>
      <c r="AX355" s="11" t="s">
        <v>72</v>
      </c>
      <c r="AY355" s="243" t="s">
        <v>164</v>
      </c>
    </row>
    <row r="356" s="11" customFormat="1">
      <c r="B356" s="233"/>
      <c r="C356" s="234"/>
      <c r="D356" s="235" t="s">
        <v>173</v>
      </c>
      <c r="E356" s="236" t="s">
        <v>21</v>
      </c>
      <c r="F356" s="237" t="s">
        <v>367</v>
      </c>
      <c r="G356" s="234"/>
      <c r="H356" s="236" t="s">
        <v>21</v>
      </c>
      <c r="I356" s="238"/>
      <c r="J356" s="234"/>
      <c r="K356" s="234"/>
      <c r="L356" s="239"/>
      <c r="M356" s="240"/>
      <c r="N356" s="241"/>
      <c r="O356" s="241"/>
      <c r="P356" s="241"/>
      <c r="Q356" s="241"/>
      <c r="R356" s="241"/>
      <c r="S356" s="241"/>
      <c r="T356" s="242"/>
      <c r="AT356" s="243" t="s">
        <v>173</v>
      </c>
      <c r="AU356" s="243" t="s">
        <v>82</v>
      </c>
      <c r="AV356" s="11" t="s">
        <v>80</v>
      </c>
      <c r="AW356" s="11" t="s">
        <v>35</v>
      </c>
      <c r="AX356" s="11" t="s">
        <v>72</v>
      </c>
      <c r="AY356" s="243" t="s">
        <v>164</v>
      </c>
    </row>
    <row r="357" s="12" customFormat="1">
      <c r="B357" s="244"/>
      <c r="C357" s="245"/>
      <c r="D357" s="235" t="s">
        <v>173</v>
      </c>
      <c r="E357" s="246" t="s">
        <v>21</v>
      </c>
      <c r="F357" s="247" t="s">
        <v>291</v>
      </c>
      <c r="G357" s="245"/>
      <c r="H357" s="248">
        <v>22.399999999999999</v>
      </c>
      <c r="I357" s="249"/>
      <c r="J357" s="245"/>
      <c r="K357" s="245"/>
      <c r="L357" s="250"/>
      <c r="M357" s="251"/>
      <c r="N357" s="252"/>
      <c r="O357" s="252"/>
      <c r="P357" s="252"/>
      <c r="Q357" s="252"/>
      <c r="R357" s="252"/>
      <c r="S357" s="252"/>
      <c r="T357" s="253"/>
      <c r="AT357" s="254" t="s">
        <v>173</v>
      </c>
      <c r="AU357" s="254" t="s">
        <v>82</v>
      </c>
      <c r="AV357" s="12" t="s">
        <v>82</v>
      </c>
      <c r="AW357" s="12" t="s">
        <v>35</v>
      </c>
      <c r="AX357" s="12" t="s">
        <v>72</v>
      </c>
      <c r="AY357" s="254" t="s">
        <v>164</v>
      </c>
    </row>
    <row r="358" s="13" customFormat="1">
      <c r="B358" s="255"/>
      <c r="C358" s="256"/>
      <c r="D358" s="235" t="s">
        <v>173</v>
      </c>
      <c r="E358" s="257" t="s">
        <v>21</v>
      </c>
      <c r="F358" s="258" t="s">
        <v>177</v>
      </c>
      <c r="G358" s="256"/>
      <c r="H358" s="259">
        <v>22.399999999999999</v>
      </c>
      <c r="I358" s="260"/>
      <c r="J358" s="256"/>
      <c r="K358" s="256"/>
      <c r="L358" s="261"/>
      <c r="M358" s="262"/>
      <c r="N358" s="263"/>
      <c r="O358" s="263"/>
      <c r="P358" s="263"/>
      <c r="Q358" s="263"/>
      <c r="R358" s="263"/>
      <c r="S358" s="263"/>
      <c r="T358" s="264"/>
      <c r="AT358" s="265" t="s">
        <v>173</v>
      </c>
      <c r="AU358" s="265" t="s">
        <v>82</v>
      </c>
      <c r="AV358" s="13" t="s">
        <v>171</v>
      </c>
      <c r="AW358" s="13" t="s">
        <v>35</v>
      </c>
      <c r="AX358" s="13" t="s">
        <v>80</v>
      </c>
      <c r="AY358" s="265" t="s">
        <v>164</v>
      </c>
    </row>
    <row r="359" s="10" customFormat="1" ht="29.88" customHeight="1">
      <c r="B359" s="205"/>
      <c r="C359" s="206"/>
      <c r="D359" s="207" t="s">
        <v>71</v>
      </c>
      <c r="E359" s="219" t="s">
        <v>368</v>
      </c>
      <c r="F359" s="219" t="s">
        <v>369</v>
      </c>
      <c r="G359" s="206"/>
      <c r="H359" s="206"/>
      <c r="I359" s="209"/>
      <c r="J359" s="220">
        <f>BK359</f>
        <v>0</v>
      </c>
      <c r="K359" s="206"/>
      <c r="L359" s="211"/>
      <c r="M359" s="212"/>
      <c r="N359" s="213"/>
      <c r="O359" s="213"/>
      <c r="P359" s="214">
        <f>SUM(P360:P373)</f>
        <v>0</v>
      </c>
      <c r="Q359" s="213"/>
      <c r="R359" s="214">
        <f>SUM(R360:R373)</f>
        <v>0.94390000000000007</v>
      </c>
      <c r="S359" s="213"/>
      <c r="T359" s="215">
        <f>SUM(T360:T373)</f>
        <v>0</v>
      </c>
      <c r="AR359" s="216" t="s">
        <v>80</v>
      </c>
      <c r="AT359" s="217" t="s">
        <v>71</v>
      </c>
      <c r="AU359" s="217" t="s">
        <v>80</v>
      </c>
      <c r="AY359" s="216" t="s">
        <v>164</v>
      </c>
      <c r="BK359" s="218">
        <f>SUM(BK360:BK373)</f>
        <v>0</v>
      </c>
    </row>
    <row r="360" s="1" customFormat="1" ht="51" customHeight="1">
      <c r="B360" s="46"/>
      <c r="C360" s="221" t="s">
        <v>370</v>
      </c>
      <c r="D360" s="221" t="s">
        <v>166</v>
      </c>
      <c r="E360" s="222" t="s">
        <v>371</v>
      </c>
      <c r="F360" s="223" t="s">
        <v>372</v>
      </c>
      <c r="G360" s="224" t="s">
        <v>169</v>
      </c>
      <c r="H360" s="225">
        <v>22.16</v>
      </c>
      <c r="I360" s="226"/>
      <c r="J360" s="227">
        <f>ROUND(I360*H360,2)</f>
        <v>0</v>
      </c>
      <c r="K360" s="223" t="s">
        <v>21</v>
      </c>
      <c r="L360" s="72"/>
      <c r="M360" s="228" t="s">
        <v>21</v>
      </c>
      <c r="N360" s="229" t="s">
        <v>43</v>
      </c>
      <c r="O360" s="47"/>
      <c r="P360" s="230">
        <f>O360*H360</f>
        <v>0</v>
      </c>
      <c r="Q360" s="230">
        <v>0.042500000000000003</v>
      </c>
      <c r="R360" s="230">
        <f>Q360*H360</f>
        <v>0.94180000000000008</v>
      </c>
      <c r="S360" s="230">
        <v>0</v>
      </c>
      <c r="T360" s="231">
        <f>S360*H360</f>
        <v>0</v>
      </c>
      <c r="AR360" s="24" t="s">
        <v>171</v>
      </c>
      <c r="AT360" s="24" t="s">
        <v>166</v>
      </c>
      <c r="AU360" s="24" t="s">
        <v>82</v>
      </c>
      <c r="AY360" s="24" t="s">
        <v>164</v>
      </c>
      <c r="BE360" s="232">
        <f>IF(N360="základní",J360,0)</f>
        <v>0</v>
      </c>
      <c r="BF360" s="232">
        <f>IF(N360="snížená",J360,0)</f>
        <v>0</v>
      </c>
      <c r="BG360" s="232">
        <f>IF(N360="zákl. přenesená",J360,0)</f>
        <v>0</v>
      </c>
      <c r="BH360" s="232">
        <f>IF(N360="sníž. přenesená",J360,0)</f>
        <v>0</v>
      </c>
      <c r="BI360" s="232">
        <f>IF(N360="nulová",J360,0)</f>
        <v>0</v>
      </c>
      <c r="BJ360" s="24" t="s">
        <v>80</v>
      </c>
      <c r="BK360" s="232">
        <f>ROUND(I360*H360,2)</f>
        <v>0</v>
      </c>
      <c r="BL360" s="24" t="s">
        <v>171</v>
      </c>
      <c r="BM360" s="24" t="s">
        <v>373</v>
      </c>
    </row>
    <row r="361" s="11" customFormat="1">
      <c r="B361" s="233"/>
      <c r="C361" s="234"/>
      <c r="D361" s="235" t="s">
        <v>173</v>
      </c>
      <c r="E361" s="236" t="s">
        <v>21</v>
      </c>
      <c r="F361" s="237" t="s">
        <v>174</v>
      </c>
      <c r="G361" s="234"/>
      <c r="H361" s="236" t="s">
        <v>21</v>
      </c>
      <c r="I361" s="238"/>
      <c r="J361" s="234"/>
      <c r="K361" s="234"/>
      <c r="L361" s="239"/>
      <c r="M361" s="240"/>
      <c r="N361" s="241"/>
      <c r="O361" s="241"/>
      <c r="P361" s="241"/>
      <c r="Q361" s="241"/>
      <c r="R361" s="241"/>
      <c r="S361" s="241"/>
      <c r="T361" s="242"/>
      <c r="AT361" s="243" t="s">
        <v>173</v>
      </c>
      <c r="AU361" s="243" t="s">
        <v>82</v>
      </c>
      <c r="AV361" s="11" t="s">
        <v>80</v>
      </c>
      <c r="AW361" s="11" t="s">
        <v>35</v>
      </c>
      <c r="AX361" s="11" t="s">
        <v>72</v>
      </c>
      <c r="AY361" s="243" t="s">
        <v>164</v>
      </c>
    </row>
    <row r="362" s="11" customFormat="1">
      <c r="B362" s="233"/>
      <c r="C362" s="234"/>
      <c r="D362" s="235" t="s">
        <v>173</v>
      </c>
      <c r="E362" s="236" t="s">
        <v>21</v>
      </c>
      <c r="F362" s="237" t="s">
        <v>289</v>
      </c>
      <c r="G362" s="234"/>
      <c r="H362" s="236" t="s">
        <v>21</v>
      </c>
      <c r="I362" s="238"/>
      <c r="J362" s="234"/>
      <c r="K362" s="234"/>
      <c r="L362" s="239"/>
      <c r="M362" s="240"/>
      <c r="N362" s="241"/>
      <c r="O362" s="241"/>
      <c r="P362" s="241"/>
      <c r="Q362" s="241"/>
      <c r="R362" s="241"/>
      <c r="S362" s="241"/>
      <c r="T362" s="242"/>
      <c r="AT362" s="243" t="s">
        <v>173</v>
      </c>
      <c r="AU362" s="243" t="s">
        <v>82</v>
      </c>
      <c r="AV362" s="11" t="s">
        <v>80</v>
      </c>
      <c r="AW362" s="11" t="s">
        <v>35</v>
      </c>
      <c r="AX362" s="11" t="s">
        <v>72</v>
      </c>
      <c r="AY362" s="243" t="s">
        <v>164</v>
      </c>
    </row>
    <row r="363" s="11" customFormat="1">
      <c r="B363" s="233"/>
      <c r="C363" s="234"/>
      <c r="D363" s="235" t="s">
        <v>173</v>
      </c>
      <c r="E363" s="236" t="s">
        <v>21</v>
      </c>
      <c r="F363" s="237" t="s">
        <v>374</v>
      </c>
      <c r="G363" s="234"/>
      <c r="H363" s="236" t="s">
        <v>21</v>
      </c>
      <c r="I363" s="238"/>
      <c r="J363" s="234"/>
      <c r="K363" s="234"/>
      <c r="L363" s="239"/>
      <c r="M363" s="240"/>
      <c r="N363" s="241"/>
      <c r="O363" s="241"/>
      <c r="P363" s="241"/>
      <c r="Q363" s="241"/>
      <c r="R363" s="241"/>
      <c r="S363" s="241"/>
      <c r="T363" s="242"/>
      <c r="AT363" s="243" t="s">
        <v>173</v>
      </c>
      <c r="AU363" s="243" t="s">
        <v>82</v>
      </c>
      <c r="AV363" s="11" t="s">
        <v>80</v>
      </c>
      <c r="AW363" s="11" t="s">
        <v>35</v>
      </c>
      <c r="AX363" s="11" t="s">
        <v>72</v>
      </c>
      <c r="AY363" s="243" t="s">
        <v>164</v>
      </c>
    </row>
    <row r="364" s="12" customFormat="1">
      <c r="B364" s="244"/>
      <c r="C364" s="245"/>
      <c r="D364" s="235" t="s">
        <v>173</v>
      </c>
      <c r="E364" s="246" t="s">
        <v>21</v>
      </c>
      <c r="F364" s="247" t="s">
        <v>375</v>
      </c>
      <c r="G364" s="245"/>
      <c r="H364" s="248">
        <v>22.16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3"/>
      <c r="AT364" s="254" t="s">
        <v>173</v>
      </c>
      <c r="AU364" s="254" t="s">
        <v>82</v>
      </c>
      <c r="AV364" s="12" t="s">
        <v>82</v>
      </c>
      <c r="AW364" s="12" t="s">
        <v>35</v>
      </c>
      <c r="AX364" s="12" t="s">
        <v>72</v>
      </c>
      <c r="AY364" s="254" t="s">
        <v>164</v>
      </c>
    </row>
    <row r="365" s="11" customFormat="1">
      <c r="B365" s="233"/>
      <c r="C365" s="234"/>
      <c r="D365" s="235" t="s">
        <v>173</v>
      </c>
      <c r="E365" s="236" t="s">
        <v>21</v>
      </c>
      <c r="F365" s="237" t="s">
        <v>376</v>
      </c>
      <c r="G365" s="234"/>
      <c r="H365" s="236" t="s">
        <v>21</v>
      </c>
      <c r="I365" s="238"/>
      <c r="J365" s="234"/>
      <c r="K365" s="234"/>
      <c r="L365" s="239"/>
      <c r="M365" s="240"/>
      <c r="N365" s="241"/>
      <c r="O365" s="241"/>
      <c r="P365" s="241"/>
      <c r="Q365" s="241"/>
      <c r="R365" s="241"/>
      <c r="S365" s="241"/>
      <c r="T365" s="242"/>
      <c r="AT365" s="243" t="s">
        <v>173</v>
      </c>
      <c r="AU365" s="243" t="s">
        <v>82</v>
      </c>
      <c r="AV365" s="11" t="s">
        <v>80</v>
      </c>
      <c r="AW365" s="11" t="s">
        <v>35</v>
      </c>
      <c r="AX365" s="11" t="s">
        <v>72</v>
      </c>
      <c r="AY365" s="243" t="s">
        <v>164</v>
      </c>
    </row>
    <row r="366" s="13" customFormat="1">
      <c r="B366" s="255"/>
      <c r="C366" s="256"/>
      <c r="D366" s="235" t="s">
        <v>173</v>
      </c>
      <c r="E366" s="257" t="s">
        <v>21</v>
      </c>
      <c r="F366" s="258" t="s">
        <v>177</v>
      </c>
      <c r="G366" s="256"/>
      <c r="H366" s="259">
        <v>22.16</v>
      </c>
      <c r="I366" s="260"/>
      <c r="J366" s="256"/>
      <c r="K366" s="256"/>
      <c r="L366" s="261"/>
      <c r="M366" s="262"/>
      <c r="N366" s="263"/>
      <c r="O366" s="263"/>
      <c r="P366" s="263"/>
      <c r="Q366" s="263"/>
      <c r="R366" s="263"/>
      <c r="S366" s="263"/>
      <c r="T366" s="264"/>
      <c r="AT366" s="265" t="s">
        <v>173</v>
      </c>
      <c r="AU366" s="265" t="s">
        <v>82</v>
      </c>
      <c r="AV366" s="13" t="s">
        <v>171</v>
      </c>
      <c r="AW366" s="13" t="s">
        <v>35</v>
      </c>
      <c r="AX366" s="13" t="s">
        <v>80</v>
      </c>
      <c r="AY366" s="265" t="s">
        <v>164</v>
      </c>
    </row>
    <row r="367" s="1" customFormat="1" ht="16.5" customHeight="1">
      <c r="B367" s="46"/>
      <c r="C367" s="221" t="s">
        <v>377</v>
      </c>
      <c r="D367" s="221" t="s">
        <v>166</v>
      </c>
      <c r="E367" s="222" t="s">
        <v>378</v>
      </c>
      <c r="F367" s="223" t="s">
        <v>379</v>
      </c>
      <c r="G367" s="224" t="s">
        <v>287</v>
      </c>
      <c r="H367" s="225">
        <v>1.3999999999999999</v>
      </c>
      <c r="I367" s="226"/>
      <c r="J367" s="227">
        <f>ROUND(I367*H367,2)</f>
        <v>0</v>
      </c>
      <c r="K367" s="223" t="s">
        <v>170</v>
      </c>
      <c r="L367" s="72"/>
      <c r="M367" s="228" t="s">
        <v>21</v>
      </c>
      <c r="N367" s="229" t="s">
        <v>43</v>
      </c>
      <c r="O367" s="47"/>
      <c r="P367" s="230">
        <f>O367*H367</f>
        <v>0</v>
      </c>
      <c r="Q367" s="230">
        <v>0.0015</v>
      </c>
      <c r="R367" s="230">
        <f>Q367*H367</f>
        <v>0.0020999999999999999</v>
      </c>
      <c r="S367" s="230">
        <v>0</v>
      </c>
      <c r="T367" s="231">
        <f>S367*H367</f>
        <v>0</v>
      </c>
      <c r="AR367" s="24" t="s">
        <v>171</v>
      </c>
      <c r="AT367" s="24" t="s">
        <v>166</v>
      </c>
      <c r="AU367" s="24" t="s">
        <v>82</v>
      </c>
      <c r="AY367" s="24" t="s">
        <v>164</v>
      </c>
      <c r="BE367" s="232">
        <f>IF(N367="základní",J367,0)</f>
        <v>0</v>
      </c>
      <c r="BF367" s="232">
        <f>IF(N367="snížená",J367,0)</f>
        <v>0</v>
      </c>
      <c r="BG367" s="232">
        <f>IF(N367="zákl. přenesená",J367,0)</f>
        <v>0</v>
      </c>
      <c r="BH367" s="232">
        <f>IF(N367="sníž. přenesená",J367,0)</f>
        <v>0</v>
      </c>
      <c r="BI367" s="232">
        <f>IF(N367="nulová",J367,0)</f>
        <v>0</v>
      </c>
      <c r="BJ367" s="24" t="s">
        <v>80</v>
      </c>
      <c r="BK367" s="232">
        <f>ROUND(I367*H367,2)</f>
        <v>0</v>
      </c>
      <c r="BL367" s="24" t="s">
        <v>171</v>
      </c>
      <c r="BM367" s="24" t="s">
        <v>380</v>
      </c>
    </row>
    <row r="368" s="12" customFormat="1">
      <c r="B368" s="244"/>
      <c r="C368" s="245"/>
      <c r="D368" s="235" t="s">
        <v>173</v>
      </c>
      <c r="E368" s="246" t="s">
        <v>21</v>
      </c>
      <c r="F368" s="247" t="s">
        <v>21</v>
      </c>
      <c r="G368" s="245"/>
      <c r="H368" s="248">
        <v>0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3"/>
      <c r="AT368" s="254" t="s">
        <v>173</v>
      </c>
      <c r="AU368" s="254" t="s">
        <v>82</v>
      </c>
      <c r="AV368" s="12" t="s">
        <v>82</v>
      </c>
      <c r="AW368" s="12" t="s">
        <v>35</v>
      </c>
      <c r="AX368" s="12" t="s">
        <v>72</v>
      </c>
      <c r="AY368" s="254" t="s">
        <v>164</v>
      </c>
    </row>
    <row r="369" s="11" customFormat="1">
      <c r="B369" s="233"/>
      <c r="C369" s="234"/>
      <c r="D369" s="235" t="s">
        <v>173</v>
      </c>
      <c r="E369" s="236" t="s">
        <v>21</v>
      </c>
      <c r="F369" s="237" t="s">
        <v>381</v>
      </c>
      <c r="G369" s="234"/>
      <c r="H369" s="236" t="s">
        <v>21</v>
      </c>
      <c r="I369" s="238"/>
      <c r="J369" s="234"/>
      <c r="K369" s="234"/>
      <c r="L369" s="239"/>
      <c r="M369" s="240"/>
      <c r="N369" s="241"/>
      <c r="O369" s="241"/>
      <c r="P369" s="241"/>
      <c r="Q369" s="241"/>
      <c r="R369" s="241"/>
      <c r="S369" s="241"/>
      <c r="T369" s="242"/>
      <c r="AT369" s="243" t="s">
        <v>173</v>
      </c>
      <c r="AU369" s="243" t="s">
        <v>82</v>
      </c>
      <c r="AV369" s="11" t="s">
        <v>80</v>
      </c>
      <c r="AW369" s="11" t="s">
        <v>35</v>
      </c>
      <c r="AX369" s="11" t="s">
        <v>72</v>
      </c>
      <c r="AY369" s="243" t="s">
        <v>164</v>
      </c>
    </row>
    <row r="370" s="11" customFormat="1">
      <c r="B370" s="233"/>
      <c r="C370" s="234"/>
      <c r="D370" s="235" t="s">
        <v>173</v>
      </c>
      <c r="E370" s="236" t="s">
        <v>21</v>
      </c>
      <c r="F370" s="237" t="s">
        <v>382</v>
      </c>
      <c r="G370" s="234"/>
      <c r="H370" s="236" t="s">
        <v>21</v>
      </c>
      <c r="I370" s="238"/>
      <c r="J370" s="234"/>
      <c r="K370" s="234"/>
      <c r="L370" s="239"/>
      <c r="M370" s="240"/>
      <c r="N370" s="241"/>
      <c r="O370" s="241"/>
      <c r="P370" s="241"/>
      <c r="Q370" s="241"/>
      <c r="R370" s="241"/>
      <c r="S370" s="241"/>
      <c r="T370" s="242"/>
      <c r="AT370" s="243" t="s">
        <v>173</v>
      </c>
      <c r="AU370" s="243" t="s">
        <v>82</v>
      </c>
      <c r="AV370" s="11" t="s">
        <v>80</v>
      </c>
      <c r="AW370" s="11" t="s">
        <v>35</v>
      </c>
      <c r="AX370" s="11" t="s">
        <v>72</v>
      </c>
      <c r="AY370" s="243" t="s">
        <v>164</v>
      </c>
    </row>
    <row r="371" s="12" customFormat="1">
      <c r="B371" s="244"/>
      <c r="C371" s="245"/>
      <c r="D371" s="235" t="s">
        <v>173</v>
      </c>
      <c r="E371" s="246" t="s">
        <v>21</v>
      </c>
      <c r="F371" s="247" t="s">
        <v>383</v>
      </c>
      <c r="G371" s="245"/>
      <c r="H371" s="248">
        <v>1.3999999999999999</v>
      </c>
      <c r="I371" s="249"/>
      <c r="J371" s="245"/>
      <c r="K371" s="245"/>
      <c r="L371" s="250"/>
      <c r="M371" s="251"/>
      <c r="N371" s="252"/>
      <c r="O371" s="252"/>
      <c r="P371" s="252"/>
      <c r="Q371" s="252"/>
      <c r="R371" s="252"/>
      <c r="S371" s="252"/>
      <c r="T371" s="253"/>
      <c r="AT371" s="254" t="s">
        <v>173</v>
      </c>
      <c r="AU371" s="254" t="s">
        <v>82</v>
      </c>
      <c r="AV371" s="12" t="s">
        <v>82</v>
      </c>
      <c r="AW371" s="12" t="s">
        <v>35</v>
      </c>
      <c r="AX371" s="12" t="s">
        <v>72</v>
      </c>
      <c r="AY371" s="254" t="s">
        <v>164</v>
      </c>
    </row>
    <row r="372" s="14" customFormat="1">
      <c r="B372" s="276"/>
      <c r="C372" s="277"/>
      <c r="D372" s="235" t="s">
        <v>173</v>
      </c>
      <c r="E372" s="278" t="s">
        <v>21</v>
      </c>
      <c r="F372" s="279" t="s">
        <v>330</v>
      </c>
      <c r="G372" s="277"/>
      <c r="H372" s="280">
        <v>1.3999999999999999</v>
      </c>
      <c r="I372" s="281"/>
      <c r="J372" s="277"/>
      <c r="K372" s="277"/>
      <c r="L372" s="282"/>
      <c r="M372" s="283"/>
      <c r="N372" s="284"/>
      <c r="O372" s="284"/>
      <c r="P372" s="284"/>
      <c r="Q372" s="284"/>
      <c r="R372" s="284"/>
      <c r="S372" s="284"/>
      <c r="T372" s="285"/>
      <c r="AT372" s="286" t="s">
        <v>173</v>
      </c>
      <c r="AU372" s="286" t="s">
        <v>82</v>
      </c>
      <c r="AV372" s="14" t="s">
        <v>185</v>
      </c>
      <c r="AW372" s="14" t="s">
        <v>35</v>
      </c>
      <c r="AX372" s="14" t="s">
        <v>72</v>
      </c>
      <c r="AY372" s="286" t="s">
        <v>164</v>
      </c>
    </row>
    <row r="373" s="13" customFormat="1">
      <c r="B373" s="255"/>
      <c r="C373" s="256"/>
      <c r="D373" s="235" t="s">
        <v>173</v>
      </c>
      <c r="E373" s="257" t="s">
        <v>21</v>
      </c>
      <c r="F373" s="258" t="s">
        <v>177</v>
      </c>
      <c r="G373" s="256"/>
      <c r="H373" s="259">
        <v>1.3999999999999999</v>
      </c>
      <c r="I373" s="260"/>
      <c r="J373" s="256"/>
      <c r="K373" s="256"/>
      <c r="L373" s="261"/>
      <c r="M373" s="262"/>
      <c r="N373" s="263"/>
      <c r="O373" s="263"/>
      <c r="P373" s="263"/>
      <c r="Q373" s="263"/>
      <c r="R373" s="263"/>
      <c r="S373" s="263"/>
      <c r="T373" s="264"/>
      <c r="AT373" s="265" t="s">
        <v>173</v>
      </c>
      <c r="AU373" s="265" t="s">
        <v>82</v>
      </c>
      <c r="AV373" s="13" t="s">
        <v>171</v>
      </c>
      <c r="AW373" s="13" t="s">
        <v>35</v>
      </c>
      <c r="AX373" s="13" t="s">
        <v>80</v>
      </c>
      <c r="AY373" s="265" t="s">
        <v>164</v>
      </c>
    </row>
    <row r="374" s="10" customFormat="1" ht="29.88" customHeight="1">
      <c r="B374" s="205"/>
      <c r="C374" s="206"/>
      <c r="D374" s="207" t="s">
        <v>71</v>
      </c>
      <c r="E374" s="219" t="s">
        <v>210</v>
      </c>
      <c r="F374" s="219" t="s">
        <v>384</v>
      </c>
      <c r="G374" s="206"/>
      <c r="H374" s="206"/>
      <c r="I374" s="209"/>
      <c r="J374" s="220">
        <f>BK374</f>
        <v>0</v>
      </c>
      <c r="K374" s="206"/>
      <c r="L374" s="211"/>
      <c r="M374" s="212"/>
      <c r="N374" s="213"/>
      <c r="O374" s="213"/>
      <c r="P374" s="214">
        <f>SUM(P375:P386)</f>
        <v>0</v>
      </c>
      <c r="Q374" s="213"/>
      <c r="R374" s="214">
        <f>SUM(R375:R386)</f>
        <v>0.25834000000000001</v>
      </c>
      <c r="S374" s="213"/>
      <c r="T374" s="215">
        <f>SUM(T375:T386)</f>
        <v>0</v>
      </c>
      <c r="AR374" s="216" t="s">
        <v>80</v>
      </c>
      <c r="AT374" s="217" t="s">
        <v>71</v>
      </c>
      <c r="AU374" s="217" t="s">
        <v>80</v>
      </c>
      <c r="AY374" s="216" t="s">
        <v>164</v>
      </c>
      <c r="BK374" s="218">
        <f>SUM(BK375:BK386)</f>
        <v>0</v>
      </c>
    </row>
    <row r="375" s="1" customFormat="1" ht="25.5" customHeight="1">
      <c r="B375" s="46"/>
      <c r="C375" s="221" t="s">
        <v>385</v>
      </c>
      <c r="D375" s="221" t="s">
        <v>166</v>
      </c>
      <c r="E375" s="222" t="s">
        <v>386</v>
      </c>
      <c r="F375" s="223" t="s">
        <v>387</v>
      </c>
      <c r="G375" s="224" t="s">
        <v>388</v>
      </c>
      <c r="H375" s="225">
        <v>1</v>
      </c>
      <c r="I375" s="226"/>
      <c r="J375" s="227">
        <f>ROUND(I375*H375,2)</f>
        <v>0</v>
      </c>
      <c r="K375" s="223" t="s">
        <v>170</v>
      </c>
      <c r="L375" s="72"/>
      <c r="M375" s="228" t="s">
        <v>21</v>
      </c>
      <c r="N375" s="229" t="s">
        <v>43</v>
      </c>
      <c r="O375" s="47"/>
      <c r="P375" s="230">
        <f>O375*H375</f>
        <v>0</v>
      </c>
      <c r="Q375" s="230">
        <v>0.21734000000000001</v>
      </c>
      <c r="R375" s="230">
        <f>Q375*H375</f>
        <v>0.21734000000000001</v>
      </c>
      <c r="S375" s="230">
        <v>0</v>
      </c>
      <c r="T375" s="231">
        <f>S375*H375</f>
        <v>0</v>
      </c>
      <c r="AR375" s="24" t="s">
        <v>171</v>
      </c>
      <c r="AT375" s="24" t="s">
        <v>166</v>
      </c>
      <c r="AU375" s="24" t="s">
        <v>82</v>
      </c>
      <c r="AY375" s="24" t="s">
        <v>164</v>
      </c>
      <c r="BE375" s="232">
        <f>IF(N375="základní",J375,0)</f>
        <v>0</v>
      </c>
      <c r="BF375" s="232">
        <f>IF(N375="snížená",J375,0)</f>
        <v>0</v>
      </c>
      <c r="BG375" s="232">
        <f>IF(N375="zákl. přenesená",J375,0)</f>
        <v>0</v>
      </c>
      <c r="BH375" s="232">
        <f>IF(N375="sníž. přenesená",J375,0)</f>
        <v>0</v>
      </c>
      <c r="BI375" s="232">
        <f>IF(N375="nulová",J375,0)</f>
        <v>0</v>
      </c>
      <c r="BJ375" s="24" t="s">
        <v>80</v>
      </c>
      <c r="BK375" s="232">
        <f>ROUND(I375*H375,2)</f>
        <v>0</v>
      </c>
      <c r="BL375" s="24" t="s">
        <v>171</v>
      </c>
      <c r="BM375" s="24" t="s">
        <v>389</v>
      </c>
    </row>
    <row r="376" s="11" customFormat="1">
      <c r="B376" s="233"/>
      <c r="C376" s="234"/>
      <c r="D376" s="235" t="s">
        <v>173</v>
      </c>
      <c r="E376" s="236" t="s">
        <v>21</v>
      </c>
      <c r="F376" s="237" t="s">
        <v>174</v>
      </c>
      <c r="G376" s="234"/>
      <c r="H376" s="236" t="s">
        <v>21</v>
      </c>
      <c r="I376" s="238"/>
      <c r="J376" s="234"/>
      <c r="K376" s="234"/>
      <c r="L376" s="239"/>
      <c r="M376" s="240"/>
      <c r="N376" s="241"/>
      <c r="O376" s="241"/>
      <c r="P376" s="241"/>
      <c r="Q376" s="241"/>
      <c r="R376" s="241"/>
      <c r="S376" s="241"/>
      <c r="T376" s="242"/>
      <c r="AT376" s="243" t="s">
        <v>173</v>
      </c>
      <c r="AU376" s="243" t="s">
        <v>82</v>
      </c>
      <c r="AV376" s="11" t="s">
        <v>80</v>
      </c>
      <c r="AW376" s="11" t="s">
        <v>35</v>
      </c>
      <c r="AX376" s="11" t="s">
        <v>72</v>
      </c>
      <c r="AY376" s="243" t="s">
        <v>164</v>
      </c>
    </row>
    <row r="377" s="11" customFormat="1">
      <c r="B377" s="233"/>
      <c r="C377" s="234"/>
      <c r="D377" s="235" t="s">
        <v>173</v>
      </c>
      <c r="E377" s="236" t="s">
        <v>21</v>
      </c>
      <c r="F377" s="237" t="s">
        <v>190</v>
      </c>
      <c r="G377" s="234"/>
      <c r="H377" s="236" t="s">
        <v>21</v>
      </c>
      <c r="I377" s="238"/>
      <c r="J377" s="234"/>
      <c r="K377" s="234"/>
      <c r="L377" s="239"/>
      <c r="M377" s="240"/>
      <c r="N377" s="241"/>
      <c r="O377" s="241"/>
      <c r="P377" s="241"/>
      <c r="Q377" s="241"/>
      <c r="R377" s="241"/>
      <c r="S377" s="241"/>
      <c r="T377" s="242"/>
      <c r="AT377" s="243" t="s">
        <v>173</v>
      </c>
      <c r="AU377" s="243" t="s">
        <v>82</v>
      </c>
      <c r="AV377" s="11" t="s">
        <v>80</v>
      </c>
      <c r="AW377" s="11" t="s">
        <v>35</v>
      </c>
      <c r="AX377" s="11" t="s">
        <v>72</v>
      </c>
      <c r="AY377" s="243" t="s">
        <v>164</v>
      </c>
    </row>
    <row r="378" s="11" customFormat="1">
      <c r="B378" s="233"/>
      <c r="C378" s="234"/>
      <c r="D378" s="235" t="s">
        <v>173</v>
      </c>
      <c r="E378" s="236" t="s">
        <v>21</v>
      </c>
      <c r="F378" s="237" t="s">
        <v>390</v>
      </c>
      <c r="G378" s="234"/>
      <c r="H378" s="236" t="s">
        <v>21</v>
      </c>
      <c r="I378" s="238"/>
      <c r="J378" s="234"/>
      <c r="K378" s="234"/>
      <c r="L378" s="239"/>
      <c r="M378" s="240"/>
      <c r="N378" s="241"/>
      <c r="O378" s="241"/>
      <c r="P378" s="241"/>
      <c r="Q378" s="241"/>
      <c r="R378" s="241"/>
      <c r="S378" s="241"/>
      <c r="T378" s="242"/>
      <c r="AT378" s="243" t="s">
        <v>173</v>
      </c>
      <c r="AU378" s="243" t="s">
        <v>82</v>
      </c>
      <c r="AV378" s="11" t="s">
        <v>80</v>
      </c>
      <c r="AW378" s="11" t="s">
        <v>35</v>
      </c>
      <c r="AX378" s="11" t="s">
        <v>72</v>
      </c>
      <c r="AY378" s="243" t="s">
        <v>164</v>
      </c>
    </row>
    <row r="379" s="12" customFormat="1">
      <c r="B379" s="244"/>
      <c r="C379" s="245"/>
      <c r="D379" s="235" t="s">
        <v>173</v>
      </c>
      <c r="E379" s="246" t="s">
        <v>21</v>
      </c>
      <c r="F379" s="247" t="s">
        <v>80</v>
      </c>
      <c r="G379" s="245"/>
      <c r="H379" s="248">
        <v>1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AT379" s="254" t="s">
        <v>173</v>
      </c>
      <c r="AU379" s="254" t="s">
        <v>82</v>
      </c>
      <c r="AV379" s="12" t="s">
        <v>82</v>
      </c>
      <c r="AW379" s="12" t="s">
        <v>35</v>
      </c>
      <c r="AX379" s="12" t="s">
        <v>72</v>
      </c>
      <c r="AY379" s="254" t="s">
        <v>164</v>
      </c>
    </row>
    <row r="380" s="13" customFormat="1">
      <c r="B380" s="255"/>
      <c r="C380" s="256"/>
      <c r="D380" s="235" t="s">
        <v>173</v>
      </c>
      <c r="E380" s="257" t="s">
        <v>21</v>
      </c>
      <c r="F380" s="258" t="s">
        <v>177</v>
      </c>
      <c r="G380" s="256"/>
      <c r="H380" s="259">
        <v>1</v>
      </c>
      <c r="I380" s="260"/>
      <c r="J380" s="256"/>
      <c r="K380" s="256"/>
      <c r="L380" s="261"/>
      <c r="M380" s="262"/>
      <c r="N380" s="263"/>
      <c r="O380" s="263"/>
      <c r="P380" s="263"/>
      <c r="Q380" s="263"/>
      <c r="R380" s="263"/>
      <c r="S380" s="263"/>
      <c r="T380" s="264"/>
      <c r="AT380" s="265" t="s">
        <v>173</v>
      </c>
      <c r="AU380" s="265" t="s">
        <v>82</v>
      </c>
      <c r="AV380" s="13" t="s">
        <v>171</v>
      </c>
      <c r="AW380" s="13" t="s">
        <v>35</v>
      </c>
      <c r="AX380" s="13" t="s">
        <v>80</v>
      </c>
      <c r="AY380" s="265" t="s">
        <v>164</v>
      </c>
    </row>
    <row r="381" s="1" customFormat="1" ht="16.5" customHeight="1">
      <c r="B381" s="46"/>
      <c r="C381" s="266" t="s">
        <v>391</v>
      </c>
      <c r="D381" s="266" t="s">
        <v>238</v>
      </c>
      <c r="E381" s="267" t="s">
        <v>392</v>
      </c>
      <c r="F381" s="268" t="s">
        <v>393</v>
      </c>
      <c r="G381" s="269" t="s">
        <v>388</v>
      </c>
      <c r="H381" s="270">
        <v>1</v>
      </c>
      <c r="I381" s="271"/>
      <c r="J381" s="272">
        <f>ROUND(I381*H381,2)</f>
        <v>0</v>
      </c>
      <c r="K381" s="268" t="s">
        <v>21</v>
      </c>
      <c r="L381" s="273"/>
      <c r="M381" s="274" t="s">
        <v>21</v>
      </c>
      <c r="N381" s="275" t="s">
        <v>43</v>
      </c>
      <c r="O381" s="47"/>
      <c r="P381" s="230">
        <f>O381*H381</f>
        <v>0</v>
      </c>
      <c r="Q381" s="230">
        <v>0.041000000000000002</v>
      </c>
      <c r="R381" s="230">
        <f>Q381*H381</f>
        <v>0.041000000000000002</v>
      </c>
      <c r="S381" s="230">
        <v>0</v>
      </c>
      <c r="T381" s="231">
        <f>S381*H381</f>
        <v>0</v>
      </c>
      <c r="AR381" s="24" t="s">
        <v>210</v>
      </c>
      <c r="AT381" s="24" t="s">
        <v>238</v>
      </c>
      <c r="AU381" s="24" t="s">
        <v>82</v>
      </c>
      <c r="AY381" s="24" t="s">
        <v>164</v>
      </c>
      <c r="BE381" s="232">
        <f>IF(N381="základní",J381,0)</f>
        <v>0</v>
      </c>
      <c r="BF381" s="232">
        <f>IF(N381="snížená",J381,0)</f>
        <v>0</v>
      </c>
      <c r="BG381" s="232">
        <f>IF(N381="zákl. přenesená",J381,0)</f>
        <v>0</v>
      </c>
      <c r="BH381" s="232">
        <f>IF(N381="sníž. přenesená",J381,0)</f>
        <v>0</v>
      </c>
      <c r="BI381" s="232">
        <f>IF(N381="nulová",J381,0)</f>
        <v>0</v>
      </c>
      <c r="BJ381" s="24" t="s">
        <v>80</v>
      </c>
      <c r="BK381" s="232">
        <f>ROUND(I381*H381,2)</f>
        <v>0</v>
      </c>
      <c r="BL381" s="24" t="s">
        <v>171</v>
      </c>
      <c r="BM381" s="24" t="s">
        <v>394</v>
      </c>
    </row>
    <row r="382" s="11" customFormat="1">
      <c r="B382" s="233"/>
      <c r="C382" s="234"/>
      <c r="D382" s="235" t="s">
        <v>173</v>
      </c>
      <c r="E382" s="236" t="s">
        <v>21</v>
      </c>
      <c r="F382" s="237" t="s">
        <v>174</v>
      </c>
      <c r="G382" s="234"/>
      <c r="H382" s="236" t="s">
        <v>21</v>
      </c>
      <c r="I382" s="238"/>
      <c r="J382" s="234"/>
      <c r="K382" s="234"/>
      <c r="L382" s="239"/>
      <c r="M382" s="240"/>
      <c r="N382" s="241"/>
      <c r="O382" s="241"/>
      <c r="P382" s="241"/>
      <c r="Q382" s="241"/>
      <c r="R382" s="241"/>
      <c r="S382" s="241"/>
      <c r="T382" s="242"/>
      <c r="AT382" s="243" t="s">
        <v>173</v>
      </c>
      <c r="AU382" s="243" t="s">
        <v>82</v>
      </c>
      <c r="AV382" s="11" t="s">
        <v>80</v>
      </c>
      <c r="AW382" s="11" t="s">
        <v>35</v>
      </c>
      <c r="AX382" s="11" t="s">
        <v>72</v>
      </c>
      <c r="AY382" s="243" t="s">
        <v>164</v>
      </c>
    </row>
    <row r="383" s="11" customFormat="1">
      <c r="B383" s="233"/>
      <c r="C383" s="234"/>
      <c r="D383" s="235" t="s">
        <v>173</v>
      </c>
      <c r="E383" s="236" t="s">
        <v>21</v>
      </c>
      <c r="F383" s="237" t="s">
        <v>190</v>
      </c>
      <c r="G383" s="234"/>
      <c r="H383" s="236" t="s">
        <v>21</v>
      </c>
      <c r="I383" s="238"/>
      <c r="J383" s="234"/>
      <c r="K383" s="234"/>
      <c r="L383" s="239"/>
      <c r="M383" s="240"/>
      <c r="N383" s="241"/>
      <c r="O383" s="241"/>
      <c r="P383" s="241"/>
      <c r="Q383" s="241"/>
      <c r="R383" s="241"/>
      <c r="S383" s="241"/>
      <c r="T383" s="242"/>
      <c r="AT383" s="243" t="s">
        <v>173</v>
      </c>
      <c r="AU383" s="243" t="s">
        <v>82</v>
      </c>
      <c r="AV383" s="11" t="s">
        <v>80</v>
      </c>
      <c r="AW383" s="11" t="s">
        <v>35</v>
      </c>
      <c r="AX383" s="11" t="s">
        <v>72</v>
      </c>
      <c r="AY383" s="243" t="s">
        <v>164</v>
      </c>
    </row>
    <row r="384" s="11" customFormat="1">
      <c r="B384" s="233"/>
      <c r="C384" s="234"/>
      <c r="D384" s="235" t="s">
        <v>173</v>
      </c>
      <c r="E384" s="236" t="s">
        <v>21</v>
      </c>
      <c r="F384" s="237" t="s">
        <v>390</v>
      </c>
      <c r="G384" s="234"/>
      <c r="H384" s="236" t="s">
        <v>21</v>
      </c>
      <c r="I384" s="238"/>
      <c r="J384" s="234"/>
      <c r="K384" s="234"/>
      <c r="L384" s="239"/>
      <c r="M384" s="240"/>
      <c r="N384" s="241"/>
      <c r="O384" s="241"/>
      <c r="P384" s="241"/>
      <c r="Q384" s="241"/>
      <c r="R384" s="241"/>
      <c r="S384" s="241"/>
      <c r="T384" s="242"/>
      <c r="AT384" s="243" t="s">
        <v>173</v>
      </c>
      <c r="AU384" s="243" t="s">
        <v>82</v>
      </c>
      <c r="AV384" s="11" t="s">
        <v>80</v>
      </c>
      <c r="AW384" s="11" t="s">
        <v>35</v>
      </c>
      <c r="AX384" s="11" t="s">
        <v>72</v>
      </c>
      <c r="AY384" s="243" t="s">
        <v>164</v>
      </c>
    </row>
    <row r="385" s="12" customFormat="1">
      <c r="B385" s="244"/>
      <c r="C385" s="245"/>
      <c r="D385" s="235" t="s">
        <v>173</v>
      </c>
      <c r="E385" s="246" t="s">
        <v>21</v>
      </c>
      <c r="F385" s="247" t="s">
        <v>80</v>
      </c>
      <c r="G385" s="245"/>
      <c r="H385" s="248">
        <v>1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AT385" s="254" t="s">
        <v>173</v>
      </c>
      <c r="AU385" s="254" t="s">
        <v>82</v>
      </c>
      <c r="AV385" s="12" t="s">
        <v>82</v>
      </c>
      <c r="AW385" s="12" t="s">
        <v>35</v>
      </c>
      <c r="AX385" s="12" t="s">
        <v>72</v>
      </c>
      <c r="AY385" s="254" t="s">
        <v>164</v>
      </c>
    </row>
    <row r="386" s="13" customFormat="1">
      <c r="B386" s="255"/>
      <c r="C386" s="256"/>
      <c r="D386" s="235" t="s">
        <v>173</v>
      </c>
      <c r="E386" s="257" t="s">
        <v>21</v>
      </c>
      <c r="F386" s="258" t="s">
        <v>177</v>
      </c>
      <c r="G386" s="256"/>
      <c r="H386" s="259">
        <v>1</v>
      </c>
      <c r="I386" s="260"/>
      <c r="J386" s="256"/>
      <c r="K386" s="256"/>
      <c r="L386" s="261"/>
      <c r="M386" s="262"/>
      <c r="N386" s="263"/>
      <c r="O386" s="263"/>
      <c r="P386" s="263"/>
      <c r="Q386" s="263"/>
      <c r="R386" s="263"/>
      <c r="S386" s="263"/>
      <c r="T386" s="264"/>
      <c r="AT386" s="265" t="s">
        <v>173</v>
      </c>
      <c r="AU386" s="265" t="s">
        <v>82</v>
      </c>
      <c r="AV386" s="13" t="s">
        <v>171</v>
      </c>
      <c r="AW386" s="13" t="s">
        <v>35</v>
      </c>
      <c r="AX386" s="13" t="s">
        <v>80</v>
      </c>
      <c r="AY386" s="265" t="s">
        <v>164</v>
      </c>
    </row>
    <row r="387" s="10" customFormat="1" ht="29.88" customHeight="1">
      <c r="B387" s="205"/>
      <c r="C387" s="206"/>
      <c r="D387" s="207" t="s">
        <v>71</v>
      </c>
      <c r="E387" s="219" t="s">
        <v>395</v>
      </c>
      <c r="F387" s="219" t="s">
        <v>396</v>
      </c>
      <c r="G387" s="206"/>
      <c r="H387" s="206"/>
      <c r="I387" s="209"/>
      <c r="J387" s="220">
        <f>BK387</f>
        <v>0</v>
      </c>
      <c r="K387" s="206"/>
      <c r="L387" s="211"/>
      <c r="M387" s="212"/>
      <c r="N387" s="213"/>
      <c r="O387" s="213"/>
      <c r="P387" s="214">
        <f>SUM(P388:P408)</f>
        <v>0</v>
      </c>
      <c r="Q387" s="213"/>
      <c r="R387" s="214">
        <f>SUM(R388:R408)</f>
        <v>0.0068159999999999991</v>
      </c>
      <c r="S387" s="213"/>
      <c r="T387" s="215">
        <f>SUM(T388:T408)</f>
        <v>0</v>
      </c>
      <c r="AR387" s="216" t="s">
        <v>80</v>
      </c>
      <c r="AT387" s="217" t="s">
        <v>71</v>
      </c>
      <c r="AU387" s="217" t="s">
        <v>80</v>
      </c>
      <c r="AY387" s="216" t="s">
        <v>164</v>
      </c>
      <c r="BK387" s="218">
        <f>SUM(BK388:BK408)</f>
        <v>0</v>
      </c>
    </row>
    <row r="388" s="1" customFormat="1" ht="38.25" customHeight="1">
      <c r="B388" s="46"/>
      <c r="C388" s="221" t="s">
        <v>397</v>
      </c>
      <c r="D388" s="221" t="s">
        <v>166</v>
      </c>
      <c r="E388" s="222" t="s">
        <v>398</v>
      </c>
      <c r="F388" s="223" t="s">
        <v>399</v>
      </c>
      <c r="G388" s="224" t="s">
        <v>287</v>
      </c>
      <c r="H388" s="225">
        <v>22.399999999999999</v>
      </c>
      <c r="I388" s="226"/>
      <c r="J388" s="227">
        <f>ROUND(I388*H388,2)</f>
        <v>0</v>
      </c>
      <c r="K388" s="223" t="s">
        <v>21</v>
      </c>
      <c r="L388" s="72"/>
      <c r="M388" s="228" t="s">
        <v>21</v>
      </c>
      <c r="N388" s="229" t="s">
        <v>43</v>
      </c>
      <c r="O388" s="47"/>
      <c r="P388" s="230">
        <f>O388*H388</f>
        <v>0</v>
      </c>
      <c r="Q388" s="230">
        <v>9.0000000000000006E-05</v>
      </c>
      <c r="R388" s="230">
        <f>Q388*H388</f>
        <v>0.002016</v>
      </c>
      <c r="S388" s="230">
        <v>0</v>
      </c>
      <c r="T388" s="231">
        <f>S388*H388</f>
        <v>0</v>
      </c>
      <c r="AR388" s="24" t="s">
        <v>171</v>
      </c>
      <c r="AT388" s="24" t="s">
        <v>166</v>
      </c>
      <c r="AU388" s="24" t="s">
        <v>82</v>
      </c>
      <c r="AY388" s="24" t="s">
        <v>164</v>
      </c>
      <c r="BE388" s="232">
        <f>IF(N388="základní",J388,0)</f>
        <v>0</v>
      </c>
      <c r="BF388" s="232">
        <f>IF(N388="snížená",J388,0)</f>
        <v>0</v>
      </c>
      <c r="BG388" s="232">
        <f>IF(N388="zákl. přenesená",J388,0)</f>
        <v>0</v>
      </c>
      <c r="BH388" s="232">
        <f>IF(N388="sníž. přenesená",J388,0)</f>
        <v>0</v>
      </c>
      <c r="BI388" s="232">
        <f>IF(N388="nulová",J388,0)</f>
        <v>0</v>
      </c>
      <c r="BJ388" s="24" t="s">
        <v>80</v>
      </c>
      <c r="BK388" s="232">
        <f>ROUND(I388*H388,2)</f>
        <v>0</v>
      </c>
      <c r="BL388" s="24" t="s">
        <v>171</v>
      </c>
      <c r="BM388" s="24" t="s">
        <v>400</v>
      </c>
    </row>
    <row r="389" s="11" customFormat="1">
      <c r="B389" s="233"/>
      <c r="C389" s="234"/>
      <c r="D389" s="235" t="s">
        <v>173</v>
      </c>
      <c r="E389" s="236" t="s">
        <v>21</v>
      </c>
      <c r="F389" s="237" t="s">
        <v>174</v>
      </c>
      <c r="G389" s="234"/>
      <c r="H389" s="236" t="s">
        <v>21</v>
      </c>
      <c r="I389" s="238"/>
      <c r="J389" s="234"/>
      <c r="K389" s="234"/>
      <c r="L389" s="239"/>
      <c r="M389" s="240"/>
      <c r="N389" s="241"/>
      <c r="O389" s="241"/>
      <c r="P389" s="241"/>
      <c r="Q389" s="241"/>
      <c r="R389" s="241"/>
      <c r="S389" s="241"/>
      <c r="T389" s="242"/>
      <c r="AT389" s="243" t="s">
        <v>173</v>
      </c>
      <c r="AU389" s="243" t="s">
        <v>82</v>
      </c>
      <c r="AV389" s="11" t="s">
        <v>80</v>
      </c>
      <c r="AW389" s="11" t="s">
        <v>35</v>
      </c>
      <c r="AX389" s="11" t="s">
        <v>72</v>
      </c>
      <c r="AY389" s="243" t="s">
        <v>164</v>
      </c>
    </row>
    <row r="390" s="11" customFormat="1">
      <c r="B390" s="233"/>
      <c r="C390" s="234"/>
      <c r="D390" s="235" t="s">
        <v>173</v>
      </c>
      <c r="E390" s="236" t="s">
        <v>21</v>
      </c>
      <c r="F390" s="237" t="s">
        <v>366</v>
      </c>
      <c r="G390" s="234"/>
      <c r="H390" s="236" t="s">
        <v>21</v>
      </c>
      <c r="I390" s="238"/>
      <c r="J390" s="234"/>
      <c r="K390" s="234"/>
      <c r="L390" s="239"/>
      <c r="M390" s="240"/>
      <c r="N390" s="241"/>
      <c r="O390" s="241"/>
      <c r="P390" s="241"/>
      <c r="Q390" s="241"/>
      <c r="R390" s="241"/>
      <c r="S390" s="241"/>
      <c r="T390" s="242"/>
      <c r="AT390" s="243" t="s">
        <v>173</v>
      </c>
      <c r="AU390" s="243" t="s">
        <v>82</v>
      </c>
      <c r="AV390" s="11" t="s">
        <v>80</v>
      </c>
      <c r="AW390" s="11" t="s">
        <v>35</v>
      </c>
      <c r="AX390" s="11" t="s">
        <v>72</v>
      </c>
      <c r="AY390" s="243" t="s">
        <v>164</v>
      </c>
    </row>
    <row r="391" s="11" customFormat="1">
      <c r="B391" s="233"/>
      <c r="C391" s="234"/>
      <c r="D391" s="235" t="s">
        <v>173</v>
      </c>
      <c r="E391" s="236" t="s">
        <v>21</v>
      </c>
      <c r="F391" s="237" t="s">
        <v>401</v>
      </c>
      <c r="G391" s="234"/>
      <c r="H391" s="236" t="s">
        <v>21</v>
      </c>
      <c r="I391" s="238"/>
      <c r="J391" s="234"/>
      <c r="K391" s="234"/>
      <c r="L391" s="239"/>
      <c r="M391" s="240"/>
      <c r="N391" s="241"/>
      <c r="O391" s="241"/>
      <c r="P391" s="241"/>
      <c r="Q391" s="241"/>
      <c r="R391" s="241"/>
      <c r="S391" s="241"/>
      <c r="T391" s="242"/>
      <c r="AT391" s="243" t="s">
        <v>173</v>
      </c>
      <c r="AU391" s="243" t="s">
        <v>82</v>
      </c>
      <c r="AV391" s="11" t="s">
        <v>80</v>
      </c>
      <c r="AW391" s="11" t="s">
        <v>35</v>
      </c>
      <c r="AX391" s="11" t="s">
        <v>72</v>
      </c>
      <c r="AY391" s="243" t="s">
        <v>164</v>
      </c>
    </row>
    <row r="392" s="12" customFormat="1">
      <c r="B392" s="244"/>
      <c r="C392" s="245"/>
      <c r="D392" s="235" t="s">
        <v>173</v>
      </c>
      <c r="E392" s="246" t="s">
        <v>21</v>
      </c>
      <c r="F392" s="247" t="s">
        <v>291</v>
      </c>
      <c r="G392" s="245"/>
      <c r="H392" s="248">
        <v>22.399999999999999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3"/>
      <c r="AT392" s="254" t="s">
        <v>173</v>
      </c>
      <c r="AU392" s="254" t="s">
        <v>82</v>
      </c>
      <c r="AV392" s="12" t="s">
        <v>82</v>
      </c>
      <c r="AW392" s="12" t="s">
        <v>35</v>
      </c>
      <c r="AX392" s="12" t="s">
        <v>72</v>
      </c>
      <c r="AY392" s="254" t="s">
        <v>164</v>
      </c>
    </row>
    <row r="393" s="11" customFormat="1">
      <c r="B393" s="233"/>
      <c r="C393" s="234"/>
      <c r="D393" s="235" t="s">
        <v>173</v>
      </c>
      <c r="E393" s="236" t="s">
        <v>21</v>
      </c>
      <c r="F393" s="237" t="s">
        <v>402</v>
      </c>
      <c r="G393" s="234"/>
      <c r="H393" s="236" t="s">
        <v>21</v>
      </c>
      <c r="I393" s="238"/>
      <c r="J393" s="234"/>
      <c r="K393" s="234"/>
      <c r="L393" s="239"/>
      <c r="M393" s="240"/>
      <c r="N393" s="241"/>
      <c r="O393" s="241"/>
      <c r="P393" s="241"/>
      <c r="Q393" s="241"/>
      <c r="R393" s="241"/>
      <c r="S393" s="241"/>
      <c r="T393" s="242"/>
      <c r="AT393" s="243" t="s">
        <v>173</v>
      </c>
      <c r="AU393" s="243" t="s">
        <v>82</v>
      </c>
      <c r="AV393" s="11" t="s">
        <v>80</v>
      </c>
      <c r="AW393" s="11" t="s">
        <v>35</v>
      </c>
      <c r="AX393" s="11" t="s">
        <v>72</v>
      </c>
      <c r="AY393" s="243" t="s">
        <v>164</v>
      </c>
    </row>
    <row r="394" s="13" customFormat="1">
      <c r="B394" s="255"/>
      <c r="C394" s="256"/>
      <c r="D394" s="235" t="s">
        <v>173</v>
      </c>
      <c r="E394" s="257" t="s">
        <v>21</v>
      </c>
      <c r="F394" s="258" t="s">
        <v>177</v>
      </c>
      <c r="G394" s="256"/>
      <c r="H394" s="259">
        <v>22.399999999999999</v>
      </c>
      <c r="I394" s="260"/>
      <c r="J394" s="256"/>
      <c r="K394" s="256"/>
      <c r="L394" s="261"/>
      <c r="M394" s="262"/>
      <c r="N394" s="263"/>
      <c r="O394" s="263"/>
      <c r="P394" s="263"/>
      <c r="Q394" s="263"/>
      <c r="R394" s="263"/>
      <c r="S394" s="263"/>
      <c r="T394" s="264"/>
      <c r="AT394" s="265" t="s">
        <v>173</v>
      </c>
      <c r="AU394" s="265" t="s">
        <v>82</v>
      </c>
      <c r="AV394" s="13" t="s">
        <v>171</v>
      </c>
      <c r="AW394" s="13" t="s">
        <v>35</v>
      </c>
      <c r="AX394" s="13" t="s">
        <v>80</v>
      </c>
      <c r="AY394" s="265" t="s">
        <v>164</v>
      </c>
    </row>
    <row r="395" s="1" customFormat="1" ht="25.5" customHeight="1">
      <c r="B395" s="46"/>
      <c r="C395" s="266" t="s">
        <v>403</v>
      </c>
      <c r="D395" s="266" t="s">
        <v>238</v>
      </c>
      <c r="E395" s="267" t="s">
        <v>404</v>
      </c>
      <c r="F395" s="268" t="s">
        <v>405</v>
      </c>
      <c r="G395" s="269" t="s">
        <v>406</v>
      </c>
      <c r="H395" s="270">
        <v>8</v>
      </c>
      <c r="I395" s="271"/>
      <c r="J395" s="272">
        <f>ROUND(I395*H395,2)</f>
        <v>0</v>
      </c>
      <c r="K395" s="268" t="s">
        <v>21</v>
      </c>
      <c r="L395" s="273"/>
      <c r="M395" s="274" t="s">
        <v>21</v>
      </c>
      <c r="N395" s="275" t="s">
        <v>43</v>
      </c>
      <c r="O395" s="47"/>
      <c r="P395" s="230">
        <f>O395*H395</f>
        <v>0</v>
      </c>
      <c r="Q395" s="230">
        <v>0.00059999999999999995</v>
      </c>
      <c r="R395" s="230">
        <f>Q395*H395</f>
        <v>0.0047999999999999996</v>
      </c>
      <c r="S395" s="230">
        <v>0</v>
      </c>
      <c r="T395" s="231">
        <f>S395*H395</f>
        <v>0</v>
      </c>
      <c r="AR395" s="24" t="s">
        <v>210</v>
      </c>
      <c r="AT395" s="24" t="s">
        <v>238</v>
      </c>
      <c r="AU395" s="24" t="s">
        <v>82</v>
      </c>
      <c r="AY395" s="24" t="s">
        <v>164</v>
      </c>
      <c r="BE395" s="232">
        <f>IF(N395="základní",J395,0)</f>
        <v>0</v>
      </c>
      <c r="BF395" s="232">
        <f>IF(N395="snížená",J395,0)</f>
        <v>0</v>
      </c>
      <c r="BG395" s="232">
        <f>IF(N395="zákl. přenesená",J395,0)</f>
        <v>0</v>
      </c>
      <c r="BH395" s="232">
        <f>IF(N395="sníž. přenesená",J395,0)</f>
        <v>0</v>
      </c>
      <c r="BI395" s="232">
        <f>IF(N395="nulová",J395,0)</f>
        <v>0</v>
      </c>
      <c r="BJ395" s="24" t="s">
        <v>80</v>
      </c>
      <c r="BK395" s="232">
        <f>ROUND(I395*H395,2)</f>
        <v>0</v>
      </c>
      <c r="BL395" s="24" t="s">
        <v>171</v>
      </c>
      <c r="BM395" s="24" t="s">
        <v>407</v>
      </c>
    </row>
    <row r="396" s="11" customFormat="1">
      <c r="B396" s="233"/>
      <c r="C396" s="234"/>
      <c r="D396" s="235" t="s">
        <v>173</v>
      </c>
      <c r="E396" s="236" t="s">
        <v>21</v>
      </c>
      <c r="F396" s="237" t="s">
        <v>174</v>
      </c>
      <c r="G396" s="234"/>
      <c r="H396" s="236" t="s">
        <v>21</v>
      </c>
      <c r="I396" s="238"/>
      <c r="J396" s="234"/>
      <c r="K396" s="234"/>
      <c r="L396" s="239"/>
      <c r="M396" s="240"/>
      <c r="N396" s="241"/>
      <c r="O396" s="241"/>
      <c r="P396" s="241"/>
      <c r="Q396" s="241"/>
      <c r="R396" s="241"/>
      <c r="S396" s="241"/>
      <c r="T396" s="242"/>
      <c r="AT396" s="243" t="s">
        <v>173</v>
      </c>
      <c r="AU396" s="243" t="s">
        <v>82</v>
      </c>
      <c r="AV396" s="11" t="s">
        <v>80</v>
      </c>
      <c r="AW396" s="11" t="s">
        <v>35</v>
      </c>
      <c r="AX396" s="11" t="s">
        <v>72</v>
      </c>
      <c r="AY396" s="243" t="s">
        <v>164</v>
      </c>
    </row>
    <row r="397" s="11" customFormat="1">
      <c r="B397" s="233"/>
      <c r="C397" s="234"/>
      <c r="D397" s="235" t="s">
        <v>173</v>
      </c>
      <c r="E397" s="236" t="s">
        <v>21</v>
      </c>
      <c r="F397" s="237" t="s">
        <v>366</v>
      </c>
      <c r="G397" s="234"/>
      <c r="H397" s="236" t="s">
        <v>21</v>
      </c>
      <c r="I397" s="238"/>
      <c r="J397" s="234"/>
      <c r="K397" s="234"/>
      <c r="L397" s="239"/>
      <c r="M397" s="240"/>
      <c r="N397" s="241"/>
      <c r="O397" s="241"/>
      <c r="P397" s="241"/>
      <c r="Q397" s="241"/>
      <c r="R397" s="241"/>
      <c r="S397" s="241"/>
      <c r="T397" s="242"/>
      <c r="AT397" s="243" t="s">
        <v>173</v>
      </c>
      <c r="AU397" s="243" t="s">
        <v>82</v>
      </c>
      <c r="AV397" s="11" t="s">
        <v>80</v>
      </c>
      <c r="AW397" s="11" t="s">
        <v>35</v>
      </c>
      <c r="AX397" s="11" t="s">
        <v>72</v>
      </c>
      <c r="AY397" s="243" t="s">
        <v>164</v>
      </c>
    </row>
    <row r="398" s="11" customFormat="1">
      <c r="B398" s="233"/>
      <c r="C398" s="234"/>
      <c r="D398" s="235" t="s">
        <v>173</v>
      </c>
      <c r="E398" s="236" t="s">
        <v>21</v>
      </c>
      <c r="F398" s="237" t="s">
        <v>401</v>
      </c>
      <c r="G398" s="234"/>
      <c r="H398" s="236" t="s">
        <v>21</v>
      </c>
      <c r="I398" s="238"/>
      <c r="J398" s="234"/>
      <c r="K398" s="234"/>
      <c r="L398" s="239"/>
      <c r="M398" s="240"/>
      <c r="N398" s="241"/>
      <c r="O398" s="241"/>
      <c r="P398" s="241"/>
      <c r="Q398" s="241"/>
      <c r="R398" s="241"/>
      <c r="S398" s="241"/>
      <c r="T398" s="242"/>
      <c r="AT398" s="243" t="s">
        <v>173</v>
      </c>
      <c r="AU398" s="243" t="s">
        <v>82</v>
      </c>
      <c r="AV398" s="11" t="s">
        <v>80</v>
      </c>
      <c r="AW398" s="11" t="s">
        <v>35</v>
      </c>
      <c r="AX398" s="11" t="s">
        <v>72</v>
      </c>
      <c r="AY398" s="243" t="s">
        <v>164</v>
      </c>
    </row>
    <row r="399" s="12" customFormat="1">
      <c r="B399" s="244"/>
      <c r="C399" s="245"/>
      <c r="D399" s="235" t="s">
        <v>173</v>
      </c>
      <c r="E399" s="246" t="s">
        <v>21</v>
      </c>
      <c r="F399" s="247" t="s">
        <v>291</v>
      </c>
      <c r="G399" s="245"/>
      <c r="H399" s="248">
        <v>22.399999999999999</v>
      </c>
      <c r="I399" s="249"/>
      <c r="J399" s="245"/>
      <c r="K399" s="245"/>
      <c r="L399" s="250"/>
      <c r="M399" s="251"/>
      <c r="N399" s="252"/>
      <c r="O399" s="252"/>
      <c r="P399" s="252"/>
      <c r="Q399" s="252"/>
      <c r="R399" s="252"/>
      <c r="S399" s="252"/>
      <c r="T399" s="253"/>
      <c r="AT399" s="254" t="s">
        <v>173</v>
      </c>
      <c r="AU399" s="254" t="s">
        <v>82</v>
      </c>
      <c r="AV399" s="12" t="s">
        <v>82</v>
      </c>
      <c r="AW399" s="12" t="s">
        <v>35</v>
      </c>
      <c r="AX399" s="12" t="s">
        <v>72</v>
      </c>
      <c r="AY399" s="254" t="s">
        <v>164</v>
      </c>
    </row>
    <row r="400" s="11" customFormat="1">
      <c r="B400" s="233"/>
      <c r="C400" s="234"/>
      <c r="D400" s="235" t="s">
        <v>173</v>
      </c>
      <c r="E400" s="236" t="s">
        <v>21</v>
      </c>
      <c r="F400" s="237" t="s">
        <v>402</v>
      </c>
      <c r="G400" s="234"/>
      <c r="H400" s="236" t="s">
        <v>21</v>
      </c>
      <c r="I400" s="238"/>
      <c r="J400" s="234"/>
      <c r="K400" s="234"/>
      <c r="L400" s="239"/>
      <c r="M400" s="240"/>
      <c r="N400" s="241"/>
      <c r="O400" s="241"/>
      <c r="P400" s="241"/>
      <c r="Q400" s="241"/>
      <c r="R400" s="241"/>
      <c r="S400" s="241"/>
      <c r="T400" s="242"/>
      <c r="AT400" s="243" t="s">
        <v>173</v>
      </c>
      <c r="AU400" s="243" t="s">
        <v>82</v>
      </c>
      <c r="AV400" s="11" t="s">
        <v>80</v>
      </c>
      <c r="AW400" s="11" t="s">
        <v>35</v>
      </c>
      <c r="AX400" s="11" t="s">
        <v>72</v>
      </c>
      <c r="AY400" s="243" t="s">
        <v>164</v>
      </c>
    </row>
    <row r="401" s="14" customFormat="1">
      <c r="B401" s="276"/>
      <c r="C401" s="277"/>
      <c r="D401" s="235" t="s">
        <v>173</v>
      </c>
      <c r="E401" s="278" t="s">
        <v>21</v>
      </c>
      <c r="F401" s="279" t="s">
        <v>293</v>
      </c>
      <c r="G401" s="277"/>
      <c r="H401" s="280">
        <v>22.399999999999999</v>
      </c>
      <c r="I401" s="281"/>
      <c r="J401" s="277"/>
      <c r="K401" s="277"/>
      <c r="L401" s="282"/>
      <c r="M401" s="283"/>
      <c r="N401" s="284"/>
      <c r="O401" s="284"/>
      <c r="P401" s="284"/>
      <c r="Q401" s="284"/>
      <c r="R401" s="284"/>
      <c r="S401" s="284"/>
      <c r="T401" s="285"/>
      <c r="AT401" s="286" t="s">
        <v>173</v>
      </c>
      <c r="AU401" s="286" t="s">
        <v>82</v>
      </c>
      <c r="AV401" s="14" t="s">
        <v>185</v>
      </c>
      <c r="AW401" s="14" t="s">
        <v>35</v>
      </c>
      <c r="AX401" s="14" t="s">
        <v>72</v>
      </c>
      <c r="AY401" s="286" t="s">
        <v>164</v>
      </c>
    </row>
    <row r="402" s="11" customFormat="1">
      <c r="B402" s="233"/>
      <c r="C402" s="234"/>
      <c r="D402" s="235" t="s">
        <v>173</v>
      </c>
      <c r="E402" s="236" t="s">
        <v>21</v>
      </c>
      <c r="F402" s="237" t="s">
        <v>402</v>
      </c>
      <c r="G402" s="234"/>
      <c r="H402" s="236" t="s">
        <v>21</v>
      </c>
      <c r="I402" s="238"/>
      <c r="J402" s="234"/>
      <c r="K402" s="234"/>
      <c r="L402" s="239"/>
      <c r="M402" s="240"/>
      <c r="N402" s="241"/>
      <c r="O402" s="241"/>
      <c r="P402" s="241"/>
      <c r="Q402" s="241"/>
      <c r="R402" s="241"/>
      <c r="S402" s="241"/>
      <c r="T402" s="242"/>
      <c r="AT402" s="243" t="s">
        <v>173</v>
      </c>
      <c r="AU402" s="243" t="s">
        <v>82</v>
      </c>
      <c r="AV402" s="11" t="s">
        <v>80</v>
      </c>
      <c r="AW402" s="11" t="s">
        <v>35</v>
      </c>
      <c r="AX402" s="11" t="s">
        <v>72</v>
      </c>
      <c r="AY402" s="243" t="s">
        <v>164</v>
      </c>
    </row>
    <row r="403" s="12" customFormat="1">
      <c r="B403" s="244"/>
      <c r="C403" s="245"/>
      <c r="D403" s="235" t="s">
        <v>173</v>
      </c>
      <c r="E403" s="246" t="s">
        <v>21</v>
      </c>
      <c r="F403" s="247" t="s">
        <v>408</v>
      </c>
      <c r="G403" s="245"/>
      <c r="H403" s="248">
        <v>4.4800000000000004</v>
      </c>
      <c r="I403" s="249"/>
      <c r="J403" s="245"/>
      <c r="K403" s="245"/>
      <c r="L403" s="250"/>
      <c r="M403" s="251"/>
      <c r="N403" s="252"/>
      <c r="O403" s="252"/>
      <c r="P403" s="252"/>
      <c r="Q403" s="252"/>
      <c r="R403" s="252"/>
      <c r="S403" s="252"/>
      <c r="T403" s="253"/>
      <c r="AT403" s="254" t="s">
        <v>173</v>
      </c>
      <c r="AU403" s="254" t="s">
        <v>82</v>
      </c>
      <c r="AV403" s="12" t="s">
        <v>82</v>
      </c>
      <c r="AW403" s="12" t="s">
        <v>35</v>
      </c>
      <c r="AX403" s="12" t="s">
        <v>72</v>
      </c>
      <c r="AY403" s="254" t="s">
        <v>164</v>
      </c>
    </row>
    <row r="404" s="14" customFormat="1">
      <c r="B404" s="276"/>
      <c r="C404" s="277"/>
      <c r="D404" s="235" t="s">
        <v>173</v>
      </c>
      <c r="E404" s="278" t="s">
        <v>21</v>
      </c>
      <c r="F404" s="279" t="s">
        <v>409</v>
      </c>
      <c r="G404" s="277"/>
      <c r="H404" s="280">
        <v>4.4800000000000004</v>
      </c>
      <c r="I404" s="281"/>
      <c r="J404" s="277"/>
      <c r="K404" s="277"/>
      <c r="L404" s="282"/>
      <c r="M404" s="283"/>
      <c r="N404" s="284"/>
      <c r="O404" s="284"/>
      <c r="P404" s="284"/>
      <c r="Q404" s="284"/>
      <c r="R404" s="284"/>
      <c r="S404" s="284"/>
      <c r="T404" s="285"/>
      <c r="AT404" s="286" t="s">
        <v>173</v>
      </c>
      <c r="AU404" s="286" t="s">
        <v>82</v>
      </c>
      <c r="AV404" s="14" t="s">
        <v>185</v>
      </c>
      <c r="AW404" s="14" t="s">
        <v>35</v>
      </c>
      <c r="AX404" s="14" t="s">
        <v>72</v>
      </c>
      <c r="AY404" s="286" t="s">
        <v>164</v>
      </c>
    </row>
    <row r="405" s="12" customFormat="1">
      <c r="B405" s="244"/>
      <c r="C405" s="245"/>
      <c r="D405" s="235" t="s">
        <v>173</v>
      </c>
      <c r="E405" s="246" t="s">
        <v>21</v>
      </c>
      <c r="F405" s="247" t="s">
        <v>410</v>
      </c>
      <c r="G405" s="245"/>
      <c r="H405" s="248">
        <v>7.4669999999999996</v>
      </c>
      <c r="I405" s="249"/>
      <c r="J405" s="245"/>
      <c r="K405" s="245"/>
      <c r="L405" s="250"/>
      <c r="M405" s="251"/>
      <c r="N405" s="252"/>
      <c r="O405" s="252"/>
      <c r="P405" s="252"/>
      <c r="Q405" s="252"/>
      <c r="R405" s="252"/>
      <c r="S405" s="252"/>
      <c r="T405" s="253"/>
      <c r="AT405" s="254" t="s">
        <v>173</v>
      </c>
      <c r="AU405" s="254" t="s">
        <v>82</v>
      </c>
      <c r="AV405" s="12" t="s">
        <v>82</v>
      </c>
      <c r="AW405" s="12" t="s">
        <v>35</v>
      </c>
      <c r="AX405" s="12" t="s">
        <v>72</v>
      </c>
      <c r="AY405" s="254" t="s">
        <v>164</v>
      </c>
    </row>
    <row r="406" s="11" customFormat="1">
      <c r="B406" s="233"/>
      <c r="C406" s="234"/>
      <c r="D406" s="235" t="s">
        <v>173</v>
      </c>
      <c r="E406" s="236" t="s">
        <v>21</v>
      </c>
      <c r="F406" s="237" t="s">
        <v>411</v>
      </c>
      <c r="G406" s="234"/>
      <c r="H406" s="236" t="s">
        <v>21</v>
      </c>
      <c r="I406" s="238"/>
      <c r="J406" s="234"/>
      <c r="K406" s="234"/>
      <c r="L406" s="239"/>
      <c r="M406" s="240"/>
      <c r="N406" s="241"/>
      <c r="O406" s="241"/>
      <c r="P406" s="241"/>
      <c r="Q406" s="241"/>
      <c r="R406" s="241"/>
      <c r="S406" s="241"/>
      <c r="T406" s="242"/>
      <c r="AT406" s="243" t="s">
        <v>173</v>
      </c>
      <c r="AU406" s="243" t="s">
        <v>82</v>
      </c>
      <c r="AV406" s="11" t="s">
        <v>80</v>
      </c>
      <c r="AW406" s="11" t="s">
        <v>35</v>
      </c>
      <c r="AX406" s="11" t="s">
        <v>72</v>
      </c>
      <c r="AY406" s="243" t="s">
        <v>164</v>
      </c>
    </row>
    <row r="407" s="12" customFormat="1">
      <c r="B407" s="244"/>
      <c r="C407" s="245"/>
      <c r="D407" s="235" t="s">
        <v>173</v>
      </c>
      <c r="E407" s="246" t="s">
        <v>21</v>
      </c>
      <c r="F407" s="247" t="s">
        <v>412</v>
      </c>
      <c r="G407" s="245"/>
      <c r="H407" s="248">
        <v>0.53300000000000003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AT407" s="254" t="s">
        <v>173</v>
      </c>
      <c r="AU407" s="254" t="s">
        <v>82</v>
      </c>
      <c r="AV407" s="12" t="s">
        <v>82</v>
      </c>
      <c r="AW407" s="12" t="s">
        <v>35</v>
      </c>
      <c r="AX407" s="12" t="s">
        <v>72</v>
      </c>
      <c r="AY407" s="254" t="s">
        <v>164</v>
      </c>
    </row>
    <row r="408" s="14" customFormat="1">
      <c r="B408" s="276"/>
      <c r="C408" s="277"/>
      <c r="D408" s="235" t="s">
        <v>173</v>
      </c>
      <c r="E408" s="278" t="s">
        <v>21</v>
      </c>
      <c r="F408" s="279" t="s">
        <v>413</v>
      </c>
      <c r="G408" s="277"/>
      <c r="H408" s="280">
        <v>8</v>
      </c>
      <c r="I408" s="281"/>
      <c r="J408" s="277"/>
      <c r="K408" s="277"/>
      <c r="L408" s="282"/>
      <c r="M408" s="283"/>
      <c r="N408" s="284"/>
      <c r="O408" s="284"/>
      <c r="P408" s="284"/>
      <c r="Q408" s="284"/>
      <c r="R408" s="284"/>
      <c r="S408" s="284"/>
      <c r="T408" s="285"/>
      <c r="AT408" s="286" t="s">
        <v>173</v>
      </c>
      <c r="AU408" s="286" t="s">
        <v>82</v>
      </c>
      <c r="AV408" s="14" t="s">
        <v>185</v>
      </c>
      <c r="AW408" s="14" t="s">
        <v>35</v>
      </c>
      <c r="AX408" s="14" t="s">
        <v>80</v>
      </c>
      <c r="AY408" s="286" t="s">
        <v>164</v>
      </c>
    </row>
    <row r="409" s="10" customFormat="1" ht="29.88" customHeight="1">
      <c r="B409" s="205"/>
      <c r="C409" s="206"/>
      <c r="D409" s="207" t="s">
        <v>71</v>
      </c>
      <c r="E409" s="219" t="s">
        <v>414</v>
      </c>
      <c r="F409" s="219" t="s">
        <v>415</v>
      </c>
      <c r="G409" s="206"/>
      <c r="H409" s="206"/>
      <c r="I409" s="209"/>
      <c r="J409" s="220">
        <f>BK409</f>
        <v>0</v>
      </c>
      <c r="K409" s="206"/>
      <c r="L409" s="211"/>
      <c r="M409" s="212"/>
      <c r="N409" s="213"/>
      <c r="O409" s="213"/>
      <c r="P409" s="214">
        <f>SUM(P410:P447)</f>
        <v>0</v>
      </c>
      <c r="Q409" s="213"/>
      <c r="R409" s="214">
        <f>SUM(R410:R447)</f>
        <v>0.0028080000000000002</v>
      </c>
      <c r="S409" s="213"/>
      <c r="T409" s="215">
        <f>SUM(T410:T447)</f>
        <v>0</v>
      </c>
      <c r="AR409" s="216" t="s">
        <v>80</v>
      </c>
      <c r="AT409" s="217" t="s">
        <v>71</v>
      </c>
      <c r="AU409" s="217" t="s">
        <v>80</v>
      </c>
      <c r="AY409" s="216" t="s">
        <v>164</v>
      </c>
      <c r="BK409" s="218">
        <f>SUM(BK410:BK447)</f>
        <v>0</v>
      </c>
    </row>
    <row r="410" s="1" customFormat="1" ht="25.5" customHeight="1">
      <c r="B410" s="46"/>
      <c r="C410" s="221" t="s">
        <v>416</v>
      </c>
      <c r="D410" s="221" t="s">
        <v>166</v>
      </c>
      <c r="E410" s="222" t="s">
        <v>417</v>
      </c>
      <c r="F410" s="223" t="s">
        <v>418</v>
      </c>
      <c r="G410" s="224" t="s">
        <v>169</v>
      </c>
      <c r="H410" s="225">
        <v>2</v>
      </c>
      <c r="I410" s="226"/>
      <c r="J410" s="227">
        <f>ROUND(I410*H410,2)</f>
        <v>0</v>
      </c>
      <c r="K410" s="223" t="s">
        <v>21</v>
      </c>
      <c r="L410" s="72"/>
      <c r="M410" s="228" t="s">
        <v>21</v>
      </c>
      <c r="N410" s="229" t="s">
        <v>43</v>
      </c>
      <c r="O410" s="47"/>
      <c r="P410" s="230">
        <f>O410*H410</f>
        <v>0</v>
      </c>
      <c r="Q410" s="230">
        <v>0</v>
      </c>
      <c r="R410" s="230">
        <f>Q410*H410</f>
        <v>0</v>
      </c>
      <c r="S410" s="230">
        <v>0</v>
      </c>
      <c r="T410" s="231">
        <f>S410*H410</f>
        <v>0</v>
      </c>
      <c r="AR410" s="24" t="s">
        <v>171</v>
      </c>
      <c r="AT410" s="24" t="s">
        <v>166</v>
      </c>
      <c r="AU410" s="24" t="s">
        <v>82</v>
      </c>
      <c r="AY410" s="24" t="s">
        <v>164</v>
      </c>
      <c r="BE410" s="232">
        <f>IF(N410="základní",J410,0)</f>
        <v>0</v>
      </c>
      <c r="BF410" s="232">
        <f>IF(N410="snížená",J410,0)</f>
        <v>0</v>
      </c>
      <c r="BG410" s="232">
        <f>IF(N410="zákl. přenesená",J410,0)</f>
        <v>0</v>
      </c>
      <c r="BH410" s="232">
        <f>IF(N410="sníž. přenesená",J410,0)</f>
        <v>0</v>
      </c>
      <c r="BI410" s="232">
        <f>IF(N410="nulová",J410,0)</f>
        <v>0</v>
      </c>
      <c r="BJ410" s="24" t="s">
        <v>80</v>
      </c>
      <c r="BK410" s="232">
        <f>ROUND(I410*H410,2)</f>
        <v>0</v>
      </c>
      <c r="BL410" s="24" t="s">
        <v>171</v>
      </c>
      <c r="BM410" s="24" t="s">
        <v>419</v>
      </c>
    </row>
    <row r="411" s="11" customFormat="1">
      <c r="B411" s="233"/>
      <c r="C411" s="234"/>
      <c r="D411" s="235" t="s">
        <v>173</v>
      </c>
      <c r="E411" s="236" t="s">
        <v>21</v>
      </c>
      <c r="F411" s="237" t="s">
        <v>174</v>
      </c>
      <c r="G411" s="234"/>
      <c r="H411" s="236" t="s">
        <v>21</v>
      </c>
      <c r="I411" s="238"/>
      <c r="J411" s="234"/>
      <c r="K411" s="234"/>
      <c r="L411" s="239"/>
      <c r="M411" s="240"/>
      <c r="N411" s="241"/>
      <c r="O411" s="241"/>
      <c r="P411" s="241"/>
      <c r="Q411" s="241"/>
      <c r="R411" s="241"/>
      <c r="S411" s="241"/>
      <c r="T411" s="242"/>
      <c r="AT411" s="243" t="s">
        <v>173</v>
      </c>
      <c r="AU411" s="243" t="s">
        <v>82</v>
      </c>
      <c r="AV411" s="11" t="s">
        <v>80</v>
      </c>
      <c r="AW411" s="11" t="s">
        <v>35</v>
      </c>
      <c r="AX411" s="11" t="s">
        <v>72</v>
      </c>
      <c r="AY411" s="243" t="s">
        <v>164</v>
      </c>
    </row>
    <row r="412" s="11" customFormat="1">
      <c r="B412" s="233"/>
      <c r="C412" s="234"/>
      <c r="D412" s="235" t="s">
        <v>173</v>
      </c>
      <c r="E412" s="236" t="s">
        <v>21</v>
      </c>
      <c r="F412" s="237" t="s">
        <v>420</v>
      </c>
      <c r="G412" s="234"/>
      <c r="H412" s="236" t="s">
        <v>21</v>
      </c>
      <c r="I412" s="238"/>
      <c r="J412" s="234"/>
      <c r="K412" s="234"/>
      <c r="L412" s="239"/>
      <c r="M412" s="240"/>
      <c r="N412" s="241"/>
      <c r="O412" s="241"/>
      <c r="P412" s="241"/>
      <c r="Q412" s="241"/>
      <c r="R412" s="241"/>
      <c r="S412" s="241"/>
      <c r="T412" s="242"/>
      <c r="AT412" s="243" t="s">
        <v>173</v>
      </c>
      <c r="AU412" s="243" t="s">
        <v>82</v>
      </c>
      <c r="AV412" s="11" t="s">
        <v>80</v>
      </c>
      <c r="AW412" s="11" t="s">
        <v>35</v>
      </c>
      <c r="AX412" s="11" t="s">
        <v>72</v>
      </c>
      <c r="AY412" s="243" t="s">
        <v>164</v>
      </c>
    </row>
    <row r="413" s="11" customFormat="1">
      <c r="B413" s="233"/>
      <c r="C413" s="234"/>
      <c r="D413" s="235" t="s">
        <v>173</v>
      </c>
      <c r="E413" s="236" t="s">
        <v>21</v>
      </c>
      <c r="F413" s="237" t="s">
        <v>421</v>
      </c>
      <c r="G413" s="234"/>
      <c r="H413" s="236" t="s">
        <v>21</v>
      </c>
      <c r="I413" s="238"/>
      <c r="J413" s="234"/>
      <c r="K413" s="234"/>
      <c r="L413" s="239"/>
      <c r="M413" s="240"/>
      <c r="N413" s="241"/>
      <c r="O413" s="241"/>
      <c r="P413" s="241"/>
      <c r="Q413" s="241"/>
      <c r="R413" s="241"/>
      <c r="S413" s="241"/>
      <c r="T413" s="242"/>
      <c r="AT413" s="243" t="s">
        <v>173</v>
      </c>
      <c r="AU413" s="243" t="s">
        <v>82</v>
      </c>
      <c r="AV413" s="11" t="s">
        <v>80</v>
      </c>
      <c r="AW413" s="11" t="s">
        <v>35</v>
      </c>
      <c r="AX413" s="11" t="s">
        <v>72</v>
      </c>
      <c r="AY413" s="243" t="s">
        <v>164</v>
      </c>
    </row>
    <row r="414" s="12" customFormat="1">
      <c r="B414" s="244"/>
      <c r="C414" s="245"/>
      <c r="D414" s="235" t="s">
        <v>173</v>
      </c>
      <c r="E414" s="246" t="s">
        <v>21</v>
      </c>
      <c r="F414" s="247" t="s">
        <v>422</v>
      </c>
      <c r="G414" s="245"/>
      <c r="H414" s="248">
        <v>2</v>
      </c>
      <c r="I414" s="249"/>
      <c r="J414" s="245"/>
      <c r="K414" s="245"/>
      <c r="L414" s="250"/>
      <c r="M414" s="251"/>
      <c r="N414" s="252"/>
      <c r="O414" s="252"/>
      <c r="P414" s="252"/>
      <c r="Q414" s="252"/>
      <c r="R414" s="252"/>
      <c r="S414" s="252"/>
      <c r="T414" s="253"/>
      <c r="AT414" s="254" t="s">
        <v>173</v>
      </c>
      <c r="AU414" s="254" t="s">
        <v>82</v>
      </c>
      <c r="AV414" s="12" t="s">
        <v>82</v>
      </c>
      <c r="AW414" s="12" t="s">
        <v>35</v>
      </c>
      <c r="AX414" s="12" t="s">
        <v>72</v>
      </c>
      <c r="AY414" s="254" t="s">
        <v>164</v>
      </c>
    </row>
    <row r="415" s="13" customFormat="1">
      <c r="B415" s="255"/>
      <c r="C415" s="256"/>
      <c r="D415" s="235" t="s">
        <v>173</v>
      </c>
      <c r="E415" s="257" t="s">
        <v>21</v>
      </c>
      <c r="F415" s="258" t="s">
        <v>177</v>
      </c>
      <c r="G415" s="256"/>
      <c r="H415" s="259">
        <v>2</v>
      </c>
      <c r="I415" s="260"/>
      <c r="J415" s="256"/>
      <c r="K415" s="256"/>
      <c r="L415" s="261"/>
      <c r="M415" s="262"/>
      <c r="N415" s="263"/>
      <c r="O415" s="263"/>
      <c r="P415" s="263"/>
      <c r="Q415" s="263"/>
      <c r="R415" s="263"/>
      <c r="S415" s="263"/>
      <c r="T415" s="264"/>
      <c r="AT415" s="265" t="s">
        <v>173</v>
      </c>
      <c r="AU415" s="265" t="s">
        <v>82</v>
      </c>
      <c r="AV415" s="13" t="s">
        <v>171</v>
      </c>
      <c r="AW415" s="13" t="s">
        <v>35</v>
      </c>
      <c r="AX415" s="13" t="s">
        <v>80</v>
      </c>
      <c r="AY415" s="265" t="s">
        <v>164</v>
      </c>
    </row>
    <row r="416" s="1" customFormat="1" ht="25.5" customHeight="1">
      <c r="B416" s="46"/>
      <c r="C416" s="221" t="s">
        <v>423</v>
      </c>
      <c r="D416" s="221" t="s">
        <v>166</v>
      </c>
      <c r="E416" s="222" t="s">
        <v>424</v>
      </c>
      <c r="F416" s="223" t="s">
        <v>425</v>
      </c>
      <c r="G416" s="224" t="s">
        <v>169</v>
      </c>
      <c r="H416" s="225">
        <v>31.199999999999999</v>
      </c>
      <c r="I416" s="226"/>
      <c r="J416" s="227">
        <f>ROUND(I416*H416,2)</f>
        <v>0</v>
      </c>
      <c r="K416" s="223" t="s">
        <v>170</v>
      </c>
      <c r="L416" s="72"/>
      <c r="M416" s="228" t="s">
        <v>21</v>
      </c>
      <c r="N416" s="229" t="s">
        <v>43</v>
      </c>
      <c r="O416" s="47"/>
      <c r="P416" s="230">
        <f>O416*H416</f>
        <v>0</v>
      </c>
      <c r="Q416" s="230">
        <v>0</v>
      </c>
      <c r="R416" s="230">
        <f>Q416*H416</f>
        <v>0</v>
      </c>
      <c r="S416" s="230">
        <v>0</v>
      </c>
      <c r="T416" s="231">
        <f>S416*H416</f>
        <v>0</v>
      </c>
      <c r="AR416" s="24" t="s">
        <v>171</v>
      </c>
      <c r="AT416" s="24" t="s">
        <v>166</v>
      </c>
      <c r="AU416" s="24" t="s">
        <v>82</v>
      </c>
      <c r="AY416" s="24" t="s">
        <v>164</v>
      </c>
      <c r="BE416" s="232">
        <f>IF(N416="základní",J416,0)</f>
        <v>0</v>
      </c>
      <c r="BF416" s="232">
        <f>IF(N416="snížená",J416,0)</f>
        <v>0</v>
      </c>
      <c r="BG416" s="232">
        <f>IF(N416="zákl. přenesená",J416,0)</f>
        <v>0</v>
      </c>
      <c r="BH416" s="232">
        <f>IF(N416="sníž. přenesená",J416,0)</f>
        <v>0</v>
      </c>
      <c r="BI416" s="232">
        <f>IF(N416="nulová",J416,0)</f>
        <v>0</v>
      </c>
      <c r="BJ416" s="24" t="s">
        <v>80</v>
      </c>
      <c r="BK416" s="232">
        <f>ROUND(I416*H416,2)</f>
        <v>0</v>
      </c>
      <c r="BL416" s="24" t="s">
        <v>171</v>
      </c>
      <c r="BM416" s="24" t="s">
        <v>426</v>
      </c>
    </row>
    <row r="417" s="11" customFormat="1">
      <c r="B417" s="233"/>
      <c r="C417" s="234"/>
      <c r="D417" s="235" t="s">
        <v>173</v>
      </c>
      <c r="E417" s="236" t="s">
        <v>21</v>
      </c>
      <c r="F417" s="237" t="s">
        <v>174</v>
      </c>
      <c r="G417" s="234"/>
      <c r="H417" s="236" t="s">
        <v>21</v>
      </c>
      <c r="I417" s="238"/>
      <c r="J417" s="234"/>
      <c r="K417" s="234"/>
      <c r="L417" s="239"/>
      <c r="M417" s="240"/>
      <c r="N417" s="241"/>
      <c r="O417" s="241"/>
      <c r="P417" s="241"/>
      <c r="Q417" s="241"/>
      <c r="R417" s="241"/>
      <c r="S417" s="241"/>
      <c r="T417" s="242"/>
      <c r="AT417" s="243" t="s">
        <v>173</v>
      </c>
      <c r="AU417" s="243" t="s">
        <v>82</v>
      </c>
      <c r="AV417" s="11" t="s">
        <v>80</v>
      </c>
      <c r="AW417" s="11" t="s">
        <v>35</v>
      </c>
      <c r="AX417" s="11" t="s">
        <v>72</v>
      </c>
      <c r="AY417" s="243" t="s">
        <v>164</v>
      </c>
    </row>
    <row r="418" s="11" customFormat="1">
      <c r="B418" s="233"/>
      <c r="C418" s="234"/>
      <c r="D418" s="235" t="s">
        <v>173</v>
      </c>
      <c r="E418" s="236" t="s">
        <v>21</v>
      </c>
      <c r="F418" s="237" t="s">
        <v>427</v>
      </c>
      <c r="G418" s="234"/>
      <c r="H418" s="236" t="s">
        <v>21</v>
      </c>
      <c r="I418" s="238"/>
      <c r="J418" s="234"/>
      <c r="K418" s="234"/>
      <c r="L418" s="239"/>
      <c r="M418" s="240"/>
      <c r="N418" s="241"/>
      <c r="O418" s="241"/>
      <c r="P418" s="241"/>
      <c r="Q418" s="241"/>
      <c r="R418" s="241"/>
      <c r="S418" s="241"/>
      <c r="T418" s="242"/>
      <c r="AT418" s="243" t="s">
        <v>173</v>
      </c>
      <c r="AU418" s="243" t="s">
        <v>82</v>
      </c>
      <c r="AV418" s="11" t="s">
        <v>80</v>
      </c>
      <c r="AW418" s="11" t="s">
        <v>35</v>
      </c>
      <c r="AX418" s="11" t="s">
        <v>72</v>
      </c>
      <c r="AY418" s="243" t="s">
        <v>164</v>
      </c>
    </row>
    <row r="419" s="11" customFormat="1">
      <c r="B419" s="233"/>
      <c r="C419" s="234"/>
      <c r="D419" s="235" t="s">
        <v>173</v>
      </c>
      <c r="E419" s="236" t="s">
        <v>21</v>
      </c>
      <c r="F419" s="237" t="s">
        <v>428</v>
      </c>
      <c r="G419" s="234"/>
      <c r="H419" s="236" t="s">
        <v>21</v>
      </c>
      <c r="I419" s="238"/>
      <c r="J419" s="234"/>
      <c r="K419" s="234"/>
      <c r="L419" s="239"/>
      <c r="M419" s="240"/>
      <c r="N419" s="241"/>
      <c r="O419" s="241"/>
      <c r="P419" s="241"/>
      <c r="Q419" s="241"/>
      <c r="R419" s="241"/>
      <c r="S419" s="241"/>
      <c r="T419" s="242"/>
      <c r="AT419" s="243" t="s">
        <v>173</v>
      </c>
      <c r="AU419" s="243" t="s">
        <v>82</v>
      </c>
      <c r="AV419" s="11" t="s">
        <v>80</v>
      </c>
      <c r="AW419" s="11" t="s">
        <v>35</v>
      </c>
      <c r="AX419" s="11" t="s">
        <v>72</v>
      </c>
      <c r="AY419" s="243" t="s">
        <v>164</v>
      </c>
    </row>
    <row r="420" s="12" customFormat="1">
      <c r="B420" s="244"/>
      <c r="C420" s="245"/>
      <c r="D420" s="235" t="s">
        <v>173</v>
      </c>
      <c r="E420" s="246" t="s">
        <v>21</v>
      </c>
      <c r="F420" s="247" t="s">
        <v>176</v>
      </c>
      <c r="G420" s="245"/>
      <c r="H420" s="248">
        <v>31.199999999999999</v>
      </c>
      <c r="I420" s="249"/>
      <c r="J420" s="245"/>
      <c r="K420" s="245"/>
      <c r="L420" s="250"/>
      <c r="M420" s="251"/>
      <c r="N420" s="252"/>
      <c r="O420" s="252"/>
      <c r="P420" s="252"/>
      <c r="Q420" s="252"/>
      <c r="R420" s="252"/>
      <c r="S420" s="252"/>
      <c r="T420" s="253"/>
      <c r="AT420" s="254" t="s">
        <v>173</v>
      </c>
      <c r="AU420" s="254" t="s">
        <v>82</v>
      </c>
      <c r="AV420" s="12" t="s">
        <v>82</v>
      </c>
      <c r="AW420" s="12" t="s">
        <v>35</v>
      </c>
      <c r="AX420" s="12" t="s">
        <v>72</v>
      </c>
      <c r="AY420" s="254" t="s">
        <v>164</v>
      </c>
    </row>
    <row r="421" s="13" customFormat="1">
      <c r="B421" s="255"/>
      <c r="C421" s="256"/>
      <c r="D421" s="235" t="s">
        <v>173</v>
      </c>
      <c r="E421" s="257" t="s">
        <v>21</v>
      </c>
      <c r="F421" s="258" t="s">
        <v>177</v>
      </c>
      <c r="G421" s="256"/>
      <c r="H421" s="259">
        <v>31.199999999999999</v>
      </c>
      <c r="I421" s="260"/>
      <c r="J421" s="256"/>
      <c r="K421" s="256"/>
      <c r="L421" s="261"/>
      <c r="M421" s="262"/>
      <c r="N421" s="263"/>
      <c r="O421" s="263"/>
      <c r="P421" s="263"/>
      <c r="Q421" s="263"/>
      <c r="R421" s="263"/>
      <c r="S421" s="263"/>
      <c r="T421" s="264"/>
      <c r="AT421" s="265" t="s">
        <v>173</v>
      </c>
      <c r="AU421" s="265" t="s">
        <v>82</v>
      </c>
      <c r="AV421" s="13" t="s">
        <v>171</v>
      </c>
      <c r="AW421" s="13" t="s">
        <v>35</v>
      </c>
      <c r="AX421" s="13" t="s">
        <v>80</v>
      </c>
      <c r="AY421" s="265" t="s">
        <v>164</v>
      </c>
    </row>
    <row r="422" s="1" customFormat="1" ht="25.5" customHeight="1">
      <c r="B422" s="46"/>
      <c r="C422" s="221" t="s">
        <v>429</v>
      </c>
      <c r="D422" s="221" t="s">
        <v>166</v>
      </c>
      <c r="E422" s="222" t="s">
        <v>430</v>
      </c>
      <c r="F422" s="223" t="s">
        <v>431</v>
      </c>
      <c r="G422" s="224" t="s">
        <v>169</v>
      </c>
      <c r="H422" s="225">
        <v>1.5600000000000001</v>
      </c>
      <c r="I422" s="226"/>
      <c r="J422" s="227">
        <f>ROUND(I422*H422,2)</f>
        <v>0</v>
      </c>
      <c r="K422" s="223" t="s">
        <v>170</v>
      </c>
      <c r="L422" s="72"/>
      <c r="M422" s="228" t="s">
        <v>21</v>
      </c>
      <c r="N422" s="229" t="s">
        <v>43</v>
      </c>
      <c r="O422" s="47"/>
      <c r="P422" s="230">
        <f>O422*H422</f>
        <v>0</v>
      </c>
      <c r="Q422" s="230">
        <v>0</v>
      </c>
      <c r="R422" s="230">
        <f>Q422*H422</f>
        <v>0</v>
      </c>
      <c r="S422" s="230">
        <v>0</v>
      </c>
      <c r="T422" s="231">
        <f>S422*H422</f>
        <v>0</v>
      </c>
      <c r="AR422" s="24" t="s">
        <v>171</v>
      </c>
      <c r="AT422" s="24" t="s">
        <v>166</v>
      </c>
      <c r="AU422" s="24" t="s">
        <v>82</v>
      </c>
      <c r="AY422" s="24" t="s">
        <v>164</v>
      </c>
      <c r="BE422" s="232">
        <f>IF(N422="základní",J422,0)</f>
        <v>0</v>
      </c>
      <c r="BF422" s="232">
        <f>IF(N422="snížená",J422,0)</f>
        <v>0</v>
      </c>
      <c r="BG422" s="232">
        <f>IF(N422="zákl. přenesená",J422,0)</f>
        <v>0</v>
      </c>
      <c r="BH422" s="232">
        <f>IF(N422="sníž. přenesená",J422,0)</f>
        <v>0</v>
      </c>
      <c r="BI422" s="232">
        <f>IF(N422="nulová",J422,0)</f>
        <v>0</v>
      </c>
      <c r="BJ422" s="24" t="s">
        <v>80</v>
      </c>
      <c r="BK422" s="232">
        <f>ROUND(I422*H422,2)</f>
        <v>0</v>
      </c>
      <c r="BL422" s="24" t="s">
        <v>171</v>
      </c>
      <c r="BM422" s="24" t="s">
        <v>432</v>
      </c>
    </row>
    <row r="423" s="11" customFormat="1">
      <c r="B423" s="233"/>
      <c r="C423" s="234"/>
      <c r="D423" s="235" t="s">
        <v>173</v>
      </c>
      <c r="E423" s="236" t="s">
        <v>21</v>
      </c>
      <c r="F423" s="237" t="s">
        <v>174</v>
      </c>
      <c r="G423" s="234"/>
      <c r="H423" s="236" t="s">
        <v>21</v>
      </c>
      <c r="I423" s="238"/>
      <c r="J423" s="234"/>
      <c r="K423" s="234"/>
      <c r="L423" s="239"/>
      <c r="M423" s="240"/>
      <c r="N423" s="241"/>
      <c r="O423" s="241"/>
      <c r="P423" s="241"/>
      <c r="Q423" s="241"/>
      <c r="R423" s="241"/>
      <c r="S423" s="241"/>
      <c r="T423" s="242"/>
      <c r="AT423" s="243" t="s">
        <v>173</v>
      </c>
      <c r="AU423" s="243" t="s">
        <v>82</v>
      </c>
      <c r="AV423" s="11" t="s">
        <v>80</v>
      </c>
      <c r="AW423" s="11" t="s">
        <v>35</v>
      </c>
      <c r="AX423" s="11" t="s">
        <v>72</v>
      </c>
      <c r="AY423" s="243" t="s">
        <v>164</v>
      </c>
    </row>
    <row r="424" s="11" customFormat="1">
      <c r="B424" s="233"/>
      <c r="C424" s="234"/>
      <c r="D424" s="235" t="s">
        <v>173</v>
      </c>
      <c r="E424" s="236" t="s">
        <v>21</v>
      </c>
      <c r="F424" s="237" t="s">
        <v>323</v>
      </c>
      <c r="G424" s="234"/>
      <c r="H424" s="236" t="s">
        <v>21</v>
      </c>
      <c r="I424" s="238"/>
      <c r="J424" s="234"/>
      <c r="K424" s="234"/>
      <c r="L424" s="239"/>
      <c r="M424" s="240"/>
      <c r="N424" s="241"/>
      <c r="O424" s="241"/>
      <c r="P424" s="241"/>
      <c r="Q424" s="241"/>
      <c r="R424" s="241"/>
      <c r="S424" s="241"/>
      <c r="T424" s="242"/>
      <c r="AT424" s="243" t="s">
        <v>173</v>
      </c>
      <c r="AU424" s="243" t="s">
        <v>82</v>
      </c>
      <c r="AV424" s="11" t="s">
        <v>80</v>
      </c>
      <c r="AW424" s="11" t="s">
        <v>35</v>
      </c>
      <c r="AX424" s="11" t="s">
        <v>72</v>
      </c>
      <c r="AY424" s="243" t="s">
        <v>164</v>
      </c>
    </row>
    <row r="425" s="11" customFormat="1">
      <c r="B425" s="233"/>
      <c r="C425" s="234"/>
      <c r="D425" s="235" t="s">
        <v>173</v>
      </c>
      <c r="E425" s="236" t="s">
        <v>21</v>
      </c>
      <c r="F425" s="237" t="s">
        <v>433</v>
      </c>
      <c r="G425" s="234"/>
      <c r="H425" s="236" t="s">
        <v>21</v>
      </c>
      <c r="I425" s="238"/>
      <c r="J425" s="234"/>
      <c r="K425" s="234"/>
      <c r="L425" s="239"/>
      <c r="M425" s="240"/>
      <c r="N425" s="241"/>
      <c r="O425" s="241"/>
      <c r="P425" s="241"/>
      <c r="Q425" s="241"/>
      <c r="R425" s="241"/>
      <c r="S425" s="241"/>
      <c r="T425" s="242"/>
      <c r="AT425" s="243" t="s">
        <v>173</v>
      </c>
      <c r="AU425" s="243" t="s">
        <v>82</v>
      </c>
      <c r="AV425" s="11" t="s">
        <v>80</v>
      </c>
      <c r="AW425" s="11" t="s">
        <v>35</v>
      </c>
      <c r="AX425" s="11" t="s">
        <v>72</v>
      </c>
      <c r="AY425" s="243" t="s">
        <v>164</v>
      </c>
    </row>
    <row r="426" s="12" customFormat="1">
      <c r="B426" s="244"/>
      <c r="C426" s="245"/>
      <c r="D426" s="235" t="s">
        <v>173</v>
      </c>
      <c r="E426" s="246" t="s">
        <v>21</v>
      </c>
      <c r="F426" s="247" t="s">
        <v>176</v>
      </c>
      <c r="G426" s="245"/>
      <c r="H426" s="248">
        <v>31.199999999999999</v>
      </c>
      <c r="I426" s="249"/>
      <c r="J426" s="245"/>
      <c r="K426" s="245"/>
      <c r="L426" s="250"/>
      <c r="M426" s="251"/>
      <c r="N426" s="252"/>
      <c r="O426" s="252"/>
      <c r="P426" s="252"/>
      <c r="Q426" s="252"/>
      <c r="R426" s="252"/>
      <c r="S426" s="252"/>
      <c r="T426" s="253"/>
      <c r="AT426" s="254" t="s">
        <v>173</v>
      </c>
      <c r="AU426" s="254" t="s">
        <v>82</v>
      </c>
      <c r="AV426" s="12" t="s">
        <v>82</v>
      </c>
      <c r="AW426" s="12" t="s">
        <v>35</v>
      </c>
      <c r="AX426" s="12" t="s">
        <v>72</v>
      </c>
      <c r="AY426" s="254" t="s">
        <v>164</v>
      </c>
    </row>
    <row r="427" s="14" customFormat="1">
      <c r="B427" s="276"/>
      <c r="C427" s="277"/>
      <c r="D427" s="235" t="s">
        <v>173</v>
      </c>
      <c r="E427" s="278" t="s">
        <v>21</v>
      </c>
      <c r="F427" s="279" t="s">
        <v>434</v>
      </c>
      <c r="G427" s="277"/>
      <c r="H427" s="280">
        <v>31.199999999999999</v>
      </c>
      <c r="I427" s="281"/>
      <c r="J427" s="277"/>
      <c r="K427" s="277"/>
      <c r="L427" s="282"/>
      <c r="M427" s="283"/>
      <c r="N427" s="284"/>
      <c r="O427" s="284"/>
      <c r="P427" s="284"/>
      <c r="Q427" s="284"/>
      <c r="R427" s="284"/>
      <c r="S427" s="284"/>
      <c r="T427" s="285"/>
      <c r="AT427" s="286" t="s">
        <v>173</v>
      </c>
      <c r="AU427" s="286" t="s">
        <v>82</v>
      </c>
      <c r="AV427" s="14" t="s">
        <v>185</v>
      </c>
      <c r="AW427" s="14" t="s">
        <v>35</v>
      </c>
      <c r="AX427" s="14" t="s">
        <v>72</v>
      </c>
      <c r="AY427" s="286" t="s">
        <v>164</v>
      </c>
    </row>
    <row r="428" s="11" customFormat="1">
      <c r="B428" s="233"/>
      <c r="C428" s="234"/>
      <c r="D428" s="235" t="s">
        <v>173</v>
      </c>
      <c r="E428" s="236" t="s">
        <v>21</v>
      </c>
      <c r="F428" s="237" t="s">
        <v>435</v>
      </c>
      <c r="G428" s="234"/>
      <c r="H428" s="236" t="s">
        <v>21</v>
      </c>
      <c r="I428" s="238"/>
      <c r="J428" s="234"/>
      <c r="K428" s="234"/>
      <c r="L428" s="239"/>
      <c r="M428" s="240"/>
      <c r="N428" s="241"/>
      <c r="O428" s="241"/>
      <c r="P428" s="241"/>
      <c r="Q428" s="241"/>
      <c r="R428" s="241"/>
      <c r="S428" s="241"/>
      <c r="T428" s="242"/>
      <c r="AT428" s="243" t="s">
        <v>173</v>
      </c>
      <c r="AU428" s="243" t="s">
        <v>82</v>
      </c>
      <c r="AV428" s="11" t="s">
        <v>80</v>
      </c>
      <c r="AW428" s="11" t="s">
        <v>35</v>
      </c>
      <c r="AX428" s="11" t="s">
        <v>72</v>
      </c>
      <c r="AY428" s="243" t="s">
        <v>164</v>
      </c>
    </row>
    <row r="429" s="12" customFormat="1">
      <c r="B429" s="244"/>
      <c r="C429" s="245"/>
      <c r="D429" s="235" t="s">
        <v>173</v>
      </c>
      <c r="E429" s="246" t="s">
        <v>21</v>
      </c>
      <c r="F429" s="247" t="s">
        <v>436</v>
      </c>
      <c r="G429" s="245"/>
      <c r="H429" s="248">
        <v>1.5600000000000001</v>
      </c>
      <c r="I429" s="249"/>
      <c r="J429" s="245"/>
      <c r="K429" s="245"/>
      <c r="L429" s="250"/>
      <c r="M429" s="251"/>
      <c r="N429" s="252"/>
      <c r="O429" s="252"/>
      <c r="P429" s="252"/>
      <c r="Q429" s="252"/>
      <c r="R429" s="252"/>
      <c r="S429" s="252"/>
      <c r="T429" s="253"/>
      <c r="AT429" s="254" t="s">
        <v>173</v>
      </c>
      <c r="AU429" s="254" t="s">
        <v>82</v>
      </c>
      <c r="AV429" s="12" t="s">
        <v>82</v>
      </c>
      <c r="AW429" s="12" t="s">
        <v>35</v>
      </c>
      <c r="AX429" s="12" t="s">
        <v>72</v>
      </c>
      <c r="AY429" s="254" t="s">
        <v>164</v>
      </c>
    </row>
    <row r="430" s="11" customFormat="1">
      <c r="B430" s="233"/>
      <c r="C430" s="234"/>
      <c r="D430" s="235" t="s">
        <v>173</v>
      </c>
      <c r="E430" s="236" t="s">
        <v>21</v>
      </c>
      <c r="F430" s="237" t="s">
        <v>437</v>
      </c>
      <c r="G430" s="234"/>
      <c r="H430" s="236" t="s">
        <v>21</v>
      </c>
      <c r="I430" s="238"/>
      <c r="J430" s="234"/>
      <c r="K430" s="234"/>
      <c r="L430" s="239"/>
      <c r="M430" s="240"/>
      <c r="N430" s="241"/>
      <c r="O430" s="241"/>
      <c r="P430" s="241"/>
      <c r="Q430" s="241"/>
      <c r="R430" s="241"/>
      <c r="S430" s="241"/>
      <c r="T430" s="242"/>
      <c r="AT430" s="243" t="s">
        <v>173</v>
      </c>
      <c r="AU430" s="243" t="s">
        <v>82</v>
      </c>
      <c r="AV430" s="11" t="s">
        <v>80</v>
      </c>
      <c r="AW430" s="11" t="s">
        <v>35</v>
      </c>
      <c r="AX430" s="11" t="s">
        <v>72</v>
      </c>
      <c r="AY430" s="243" t="s">
        <v>164</v>
      </c>
    </row>
    <row r="431" s="12" customFormat="1">
      <c r="B431" s="244"/>
      <c r="C431" s="245"/>
      <c r="D431" s="235" t="s">
        <v>173</v>
      </c>
      <c r="E431" s="246" t="s">
        <v>21</v>
      </c>
      <c r="F431" s="247" t="s">
        <v>21</v>
      </c>
      <c r="G431" s="245"/>
      <c r="H431" s="248">
        <v>0</v>
      </c>
      <c r="I431" s="249"/>
      <c r="J431" s="245"/>
      <c r="K431" s="245"/>
      <c r="L431" s="250"/>
      <c r="M431" s="251"/>
      <c r="N431" s="252"/>
      <c r="O431" s="252"/>
      <c r="P431" s="252"/>
      <c r="Q431" s="252"/>
      <c r="R431" s="252"/>
      <c r="S431" s="252"/>
      <c r="T431" s="253"/>
      <c r="AT431" s="254" t="s">
        <v>173</v>
      </c>
      <c r="AU431" s="254" t="s">
        <v>82</v>
      </c>
      <c r="AV431" s="12" t="s">
        <v>82</v>
      </c>
      <c r="AW431" s="12" t="s">
        <v>35</v>
      </c>
      <c r="AX431" s="12" t="s">
        <v>72</v>
      </c>
      <c r="AY431" s="254" t="s">
        <v>164</v>
      </c>
    </row>
    <row r="432" s="14" customFormat="1">
      <c r="B432" s="276"/>
      <c r="C432" s="277"/>
      <c r="D432" s="235" t="s">
        <v>173</v>
      </c>
      <c r="E432" s="278" t="s">
        <v>21</v>
      </c>
      <c r="F432" s="279" t="s">
        <v>305</v>
      </c>
      <c r="G432" s="277"/>
      <c r="H432" s="280">
        <v>1.5600000000000001</v>
      </c>
      <c r="I432" s="281"/>
      <c r="J432" s="277"/>
      <c r="K432" s="277"/>
      <c r="L432" s="282"/>
      <c r="M432" s="283"/>
      <c r="N432" s="284"/>
      <c r="O432" s="284"/>
      <c r="P432" s="284"/>
      <c r="Q432" s="284"/>
      <c r="R432" s="284"/>
      <c r="S432" s="284"/>
      <c r="T432" s="285"/>
      <c r="AT432" s="286" t="s">
        <v>173</v>
      </c>
      <c r="AU432" s="286" t="s">
        <v>82</v>
      </c>
      <c r="AV432" s="14" t="s">
        <v>185</v>
      </c>
      <c r="AW432" s="14" t="s">
        <v>35</v>
      </c>
      <c r="AX432" s="14" t="s">
        <v>80</v>
      </c>
      <c r="AY432" s="286" t="s">
        <v>164</v>
      </c>
    </row>
    <row r="433" s="1" customFormat="1" ht="16.5" customHeight="1">
      <c r="B433" s="46"/>
      <c r="C433" s="266" t="s">
        <v>438</v>
      </c>
      <c r="D433" s="266" t="s">
        <v>238</v>
      </c>
      <c r="E433" s="267" t="s">
        <v>439</v>
      </c>
      <c r="F433" s="268" t="s">
        <v>440</v>
      </c>
      <c r="G433" s="269" t="s">
        <v>300</v>
      </c>
      <c r="H433" s="270">
        <v>1.5600000000000001</v>
      </c>
      <c r="I433" s="271"/>
      <c r="J433" s="272">
        <f>ROUND(I433*H433,2)</f>
        <v>0</v>
      </c>
      <c r="K433" s="268" t="s">
        <v>21</v>
      </c>
      <c r="L433" s="273"/>
      <c r="M433" s="274" t="s">
        <v>21</v>
      </c>
      <c r="N433" s="275" t="s">
        <v>43</v>
      </c>
      <c r="O433" s="47"/>
      <c r="P433" s="230">
        <f>O433*H433</f>
        <v>0</v>
      </c>
      <c r="Q433" s="230">
        <v>0.001</v>
      </c>
      <c r="R433" s="230">
        <f>Q433*H433</f>
        <v>0.0015600000000000002</v>
      </c>
      <c r="S433" s="230">
        <v>0</v>
      </c>
      <c r="T433" s="231">
        <f>S433*H433</f>
        <v>0</v>
      </c>
      <c r="AR433" s="24" t="s">
        <v>210</v>
      </c>
      <c r="AT433" s="24" t="s">
        <v>238</v>
      </c>
      <c r="AU433" s="24" t="s">
        <v>82</v>
      </c>
      <c r="AY433" s="24" t="s">
        <v>164</v>
      </c>
      <c r="BE433" s="232">
        <f>IF(N433="základní",J433,0)</f>
        <v>0</v>
      </c>
      <c r="BF433" s="232">
        <f>IF(N433="snížená",J433,0)</f>
        <v>0</v>
      </c>
      <c r="BG433" s="232">
        <f>IF(N433="zákl. přenesená",J433,0)</f>
        <v>0</v>
      </c>
      <c r="BH433" s="232">
        <f>IF(N433="sníž. přenesená",J433,0)</f>
        <v>0</v>
      </c>
      <c r="BI433" s="232">
        <f>IF(N433="nulová",J433,0)</f>
        <v>0</v>
      </c>
      <c r="BJ433" s="24" t="s">
        <v>80</v>
      </c>
      <c r="BK433" s="232">
        <f>ROUND(I433*H433,2)</f>
        <v>0</v>
      </c>
      <c r="BL433" s="24" t="s">
        <v>171</v>
      </c>
      <c r="BM433" s="24" t="s">
        <v>441</v>
      </c>
    </row>
    <row r="434" s="11" customFormat="1">
      <c r="B434" s="233"/>
      <c r="C434" s="234"/>
      <c r="D434" s="235" t="s">
        <v>173</v>
      </c>
      <c r="E434" s="236" t="s">
        <v>21</v>
      </c>
      <c r="F434" s="237" t="s">
        <v>174</v>
      </c>
      <c r="G434" s="234"/>
      <c r="H434" s="236" t="s">
        <v>21</v>
      </c>
      <c r="I434" s="238"/>
      <c r="J434" s="234"/>
      <c r="K434" s="234"/>
      <c r="L434" s="239"/>
      <c r="M434" s="240"/>
      <c r="N434" s="241"/>
      <c r="O434" s="241"/>
      <c r="P434" s="241"/>
      <c r="Q434" s="241"/>
      <c r="R434" s="241"/>
      <c r="S434" s="241"/>
      <c r="T434" s="242"/>
      <c r="AT434" s="243" t="s">
        <v>173</v>
      </c>
      <c r="AU434" s="243" t="s">
        <v>82</v>
      </c>
      <c r="AV434" s="11" t="s">
        <v>80</v>
      </c>
      <c r="AW434" s="11" t="s">
        <v>35</v>
      </c>
      <c r="AX434" s="11" t="s">
        <v>72</v>
      </c>
      <c r="AY434" s="243" t="s">
        <v>164</v>
      </c>
    </row>
    <row r="435" s="11" customFormat="1">
      <c r="B435" s="233"/>
      <c r="C435" s="234"/>
      <c r="D435" s="235" t="s">
        <v>173</v>
      </c>
      <c r="E435" s="236" t="s">
        <v>21</v>
      </c>
      <c r="F435" s="237" t="s">
        <v>323</v>
      </c>
      <c r="G435" s="234"/>
      <c r="H435" s="236" t="s">
        <v>21</v>
      </c>
      <c r="I435" s="238"/>
      <c r="J435" s="234"/>
      <c r="K435" s="234"/>
      <c r="L435" s="239"/>
      <c r="M435" s="240"/>
      <c r="N435" s="241"/>
      <c r="O435" s="241"/>
      <c r="P435" s="241"/>
      <c r="Q435" s="241"/>
      <c r="R435" s="241"/>
      <c r="S435" s="241"/>
      <c r="T435" s="242"/>
      <c r="AT435" s="243" t="s">
        <v>173</v>
      </c>
      <c r="AU435" s="243" t="s">
        <v>82</v>
      </c>
      <c r="AV435" s="11" t="s">
        <v>80</v>
      </c>
      <c r="AW435" s="11" t="s">
        <v>35</v>
      </c>
      <c r="AX435" s="11" t="s">
        <v>72</v>
      </c>
      <c r="AY435" s="243" t="s">
        <v>164</v>
      </c>
    </row>
    <row r="436" s="11" customFormat="1">
      <c r="B436" s="233"/>
      <c r="C436" s="234"/>
      <c r="D436" s="235" t="s">
        <v>173</v>
      </c>
      <c r="E436" s="236" t="s">
        <v>21</v>
      </c>
      <c r="F436" s="237" t="s">
        <v>433</v>
      </c>
      <c r="G436" s="234"/>
      <c r="H436" s="236" t="s">
        <v>21</v>
      </c>
      <c r="I436" s="238"/>
      <c r="J436" s="234"/>
      <c r="K436" s="234"/>
      <c r="L436" s="239"/>
      <c r="M436" s="240"/>
      <c r="N436" s="241"/>
      <c r="O436" s="241"/>
      <c r="P436" s="241"/>
      <c r="Q436" s="241"/>
      <c r="R436" s="241"/>
      <c r="S436" s="241"/>
      <c r="T436" s="242"/>
      <c r="AT436" s="243" t="s">
        <v>173</v>
      </c>
      <c r="AU436" s="243" t="s">
        <v>82</v>
      </c>
      <c r="AV436" s="11" t="s">
        <v>80</v>
      </c>
      <c r="AW436" s="11" t="s">
        <v>35</v>
      </c>
      <c r="AX436" s="11" t="s">
        <v>72</v>
      </c>
      <c r="AY436" s="243" t="s">
        <v>164</v>
      </c>
    </row>
    <row r="437" s="12" customFormat="1">
      <c r="B437" s="244"/>
      <c r="C437" s="245"/>
      <c r="D437" s="235" t="s">
        <v>173</v>
      </c>
      <c r="E437" s="246" t="s">
        <v>21</v>
      </c>
      <c r="F437" s="247" t="s">
        <v>176</v>
      </c>
      <c r="G437" s="245"/>
      <c r="H437" s="248">
        <v>31.199999999999999</v>
      </c>
      <c r="I437" s="249"/>
      <c r="J437" s="245"/>
      <c r="K437" s="245"/>
      <c r="L437" s="250"/>
      <c r="M437" s="251"/>
      <c r="N437" s="252"/>
      <c r="O437" s="252"/>
      <c r="P437" s="252"/>
      <c r="Q437" s="252"/>
      <c r="R437" s="252"/>
      <c r="S437" s="252"/>
      <c r="T437" s="253"/>
      <c r="AT437" s="254" t="s">
        <v>173</v>
      </c>
      <c r="AU437" s="254" t="s">
        <v>82</v>
      </c>
      <c r="AV437" s="12" t="s">
        <v>82</v>
      </c>
      <c r="AW437" s="12" t="s">
        <v>35</v>
      </c>
      <c r="AX437" s="12" t="s">
        <v>72</v>
      </c>
      <c r="AY437" s="254" t="s">
        <v>164</v>
      </c>
    </row>
    <row r="438" s="14" customFormat="1">
      <c r="B438" s="276"/>
      <c r="C438" s="277"/>
      <c r="D438" s="235" t="s">
        <v>173</v>
      </c>
      <c r="E438" s="278" t="s">
        <v>21</v>
      </c>
      <c r="F438" s="279" t="s">
        <v>434</v>
      </c>
      <c r="G438" s="277"/>
      <c r="H438" s="280">
        <v>31.199999999999999</v>
      </c>
      <c r="I438" s="281"/>
      <c r="J438" s="277"/>
      <c r="K438" s="277"/>
      <c r="L438" s="282"/>
      <c r="M438" s="283"/>
      <c r="N438" s="284"/>
      <c r="O438" s="284"/>
      <c r="P438" s="284"/>
      <c r="Q438" s="284"/>
      <c r="R438" s="284"/>
      <c r="S438" s="284"/>
      <c r="T438" s="285"/>
      <c r="AT438" s="286" t="s">
        <v>173</v>
      </c>
      <c r="AU438" s="286" t="s">
        <v>82</v>
      </c>
      <c r="AV438" s="14" t="s">
        <v>185</v>
      </c>
      <c r="AW438" s="14" t="s">
        <v>35</v>
      </c>
      <c r="AX438" s="14" t="s">
        <v>72</v>
      </c>
      <c r="AY438" s="286" t="s">
        <v>164</v>
      </c>
    </row>
    <row r="439" s="11" customFormat="1">
      <c r="B439" s="233"/>
      <c r="C439" s="234"/>
      <c r="D439" s="235" t="s">
        <v>173</v>
      </c>
      <c r="E439" s="236" t="s">
        <v>21</v>
      </c>
      <c r="F439" s="237" t="s">
        <v>442</v>
      </c>
      <c r="G439" s="234"/>
      <c r="H439" s="236" t="s">
        <v>21</v>
      </c>
      <c r="I439" s="238"/>
      <c r="J439" s="234"/>
      <c r="K439" s="234"/>
      <c r="L439" s="239"/>
      <c r="M439" s="240"/>
      <c r="N439" s="241"/>
      <c r="O439" s="241"/>
      <c r="P439" s="241"/>
      <c r="Q439" s="241"/>
      <c r="R439" s="241"/>
      <c r="S439" s="241"/>
      <c r="T439" s="242"/>
      <c r="AT439" s="243" t="s">
        <v>173</v>
      </c>
      <c r="AU439" s="243" t="s">
        <v>82</v>
      </c>
      <c r="AV439" s="11" t="s">
        <v>80</v>
      </c>
      <c r="AW439" s="11" t="s">
        <v>35</v>
      </c>
      <c r="AX439" s="11" t="s">
        <v>72</v>
      </c>
      <c r="AY439" s="243" t="s">
        <v>164</v>
      </c>
    </row>
    <row r="440" s="12" customFormat="1">
      <c r="B440" s="244"/>
      <c r="C440" s="245"/>
      <c r="D440" s="235" t="s">
        <v>173</v>
      </c>
      <c r="E440" s="246" t="s">
        <v>21</v>
      </c>
      <c r="F440" s="247" t="s">
        <v>436</v>
      </c>
      <c r="G440" s="245"/>
      <c r="H440" s="248">
        <v>1.5600000000000001</v>
      </c>
      <c r="I440" s="249"/>
      <c r="J440" s="245"/>
      <c r="K440" s="245"/>
      <c r="L440" s="250"/>
      <c r="M440" s="251"/>
      <c r="N440" s="252"/>
      <c r="O440" s="252"/>
      <c r="P440" s="252"/>
      <c r="Q440" s="252"/>
      <c r="R440" s="252"/>
      <c r="S440" s="252"/>
      <c r="T440" s="253"/>
      <c r="AT440" s="254" t="s">
        <v>173</v>
      </c>
      <c r="AU440" s="254" t="s">
        <v>82</v>
      </c>
      <c r="AV440" s="12" t="s">
        <v>82</v>
      </c>
      <c r="AW440" s="12" t="s">
        <v>35</v>
      </c>
      <c r="AX440" s="12" t="s">
        <v>72</v>
      </c>
      <c r="AY440" s="254" t="s">
        <v>164</v>
      </c>
    </row>
    <row r="441" s="11" customFormat="1">
      <c r="B441" s="233"/>
      <c r="C441" s="234"/>
      <c r="D441" s="235" t="s">
        <v>173</v>
      </c>
      <c r="E441" s="236" t="s">
        <v>21</v>
      </c>
      <c r="F441" s="237" t="s">
        <v>437</v>
      </c>
      <c r="G441" s="234"/>
      <c r="H441" s="236" t="s">
        <v>21</v>
      </c>
      <c r="I441" s="238"/>
      <c r="J441" s="234"/>
      <c r="K441" s="234"/>
      <c r="L441" s="239"/>
      <c r="M441" s="240"/>
      <c r="N441" s="241"/>
      <c r="O441" s="241"/>
      <c r="P441" s="241"/>
      <c r="Q441" s="241"/>
      <c r="R441" s="241"/>
      <c r="S441" s="241"/>
      <c r="T441" s="242"/>
      <c r="AT441" s="243" t="s">
        <v>173</v>
      </c>
      <c r="AU441" s="243" t="s">
        <v>82</v>
      </c>
      <c r="AV441" s="11" t="s">
        <v>80</v>
      </c>
      <c r="AW441" s="11" t="s">
        <v>35</v>
      </c>
      <c r="AX441" s="11" t="s">
        <v>72</v>
      </c>
      <c r="AY441" s="243" t="s">
        <v>164</v>
      </c>
    </row>
    <row r="442" s="12" customFormat="1">
      <c r="B442" s="244"/>
      <c r="C442" s="245"/>
      <c r="D442" s="235" t="s">
        <v>173</v>
      </c>
      <c r="E442" s="246" t="s">
        <v>21</v>
      </c>
      <c r="F442" s="247" t="s">
        <v>21</v>
      </c>
      <c r="G442" s="245"/>
      <c r="H442" s="248">
        <v>0</v>
      </c>
      <c r="I442" s="249"/>
      <c r="J442" s="245"/>
      <c r="K442" s="245"/>
      <c r="L442" s="250"/>
      <c r="M442" s="251"/>
      <c r="N442" s="252"/>
      <c r="O442" s="252"/>
      <c r="P442" s="252"/>
      <c r="Q442" s="252"/>
      <c r="R442" s="252"/>
      <c r="S442" s="252"/>
      <c r="T442" s="253"/>
      <c r="AT442" s="254" t="s">
        <v>173</v>
      </c>
      <c r="AU442" s="254" t="s">
        <v>82</v>
      </c>
      <c r="AV442" s="12" t="s">
        <v>82</v>
      </c>
      <c r="AW442" s="12" t="s">
        <v>35</v>
      </c>
      <c r="AX442" s="12" t="s">
        <v>72</v>
      </c>
      <c r="AY442" s="254" t="s">
        <v>164</v>
      </c>
    </row>
    <row r="443" s="14" customFormat="1">
      <c r="B443" s="276"/>
      <c r="C443" s="277"/>
      <c r="D443" s="235" t="s">
        <v>173</v>
      </c>
      <c r="E443" s="278" t="s">
        <v>21</v>
      </c>
      <c r="F443" s="279" t="s">
        <v>305</v>
      </c>
      <c r="G443" s="277"/>
      <c r="H443" s="280">
        <v>1.5600000000000001</v>
      </c>
      <c r="I443" s="281"/>
      <c r="J443" s="277"/>
      <c r="K443" s="277"/>
      <c r="L443" s="282"/>
      <c r="M443" s="283"/>
      <c r="N443" s="284"/>
      <c r="O443" s="284"/>
      <c r="P443" s="284"/>
      <c r="Q443" s="284"/>
      <c r="R443" s="284"/>
      <c r="S443" s="284"/>
      <c r="T443" s="285"/>
      <c r="AT443" s="286" t="s">
        <v>173</v>
      </c>
      <c r="AU443" s="286" t="s">
        <v>82</v>
      </c>
      <c r="AV443" s="14" t="s">
        <v>185</v>
      </c>
      <c r="AW443" s="14" t="s">
        <v>35</v>
      </c>
      <c r="AX443" s="14" t="s">
        <v>80</v>
      </c>
      <c r="AY443" s="286" t="s">
        <v>164</v>
      </c>
    </row>
    <row r="444" s="1" customFormat="1" ht="63.75" customHeight="1">
      <c r="B444" s="46"/>
      <c r="C444" s="221" t="s">
        <v>443</v>
      </c>
      <c r="D444" s="221" t="s">
        <v>166</v>
      </c>
      <c r="E444" s="222" t="s">
        <v>444</v>
      </c>
      <c r="F444" s="223" t="s">
        <v>445</v>
      </c>
      <c r="G444" s="224" t="s">
        <v>169</v>
      </c>
      <c r="H444" s="225">
        <v>31.199999999999999</v>
      </c>
      <c r="I444" s="226"/>
      <c r="J444" s="227">
        <f>ROUND(I444*H444,2)</f>
        <v>0</v>
      </c>
      <c r="K444" s="223" t="s">
        <v>170</v>
      </c>
      <c r="L444" s="72"/>
      <c r="M444" s="228" t="s">
        <v>21</v>
      </c>
      <c r="N444" s="229" t="s">
        <v>43</v>
      </c>
      <c r="O444" s="47"/>
      <c r="P444" s="230">
        <f>O444*H444</f>
        <v>0</v>
      </c>
      <c r="Q444" s="230">
        <v>4.0000000000000003E-05</v>
      </c>
      <c r="R444" s="230">
        <f>Q444*H444</f>
        <v>0.001248</v>
      </c>
      <c r="S444" s="230">
        <v>0</v>
      </c>
      <c r="T444" s="231">
        <f>S444*H444</f>
        <v>0</v>
      </c>
      <c r="AR444" s="24" t="s">
        <v>171</v>
      </c>
      <c r="AT444" s="24" t="s">
        <v>166</v>
      </c>
      <c r="AU444" s="24" t="s">
        <v>82</v>
      </c>
      <c r="AY444" s="24" t="s">
        <v>164</v>
      </c>
      <c r="BE444" s="232">
        <f>IF(N444="základní",J444,0)</f>
        <v>0</v>
      </c>
      <c r="BF444" s="232">
        <f>IF(N444="snížená",J444,0)</f>
        <v>0</v>
      </c>
      <c r="BG444" s="232">
        <f>IF(N444="zákl. přenesená",J444,0)</f>
        <v>0</v>
      </c>
      <c r="BH444" s="232">
        <f>IF(N444="sníž. přenesená",J444,0)</f>
        <v>0</v>
      </c>
      <c r="BI444" s="232">
        <f>IF(N444="nulová",J444,0)</f>
        <v>0</v>
      </c>
      <c r="BJ444" s="24" t="s">
        <v>80</v>
      </c>
      <c r="BK444" s="232">
        <f>ROUND(I444*H444,2)</f>
        <v>0</v>
      </c>
      <c r="BL444" s="24" t="s">
        <v>171</v>
      </c>
      <c r="BM444" s="24" t="s">
        <v>446</v>
      </c>
    </row>
    <row r="445" s="11" customFormat="1">
      <c r="B445" s="233"/>
      <c r="C445" s="234"/>
      <c r="D445" s="235" t="s">
        <v>173</v>
      </c>
      <c r="E445" s="236" t="s">
        <v>21</v>
      </c>
      <c r="F445" s="237" t="s">
        <v>174</v>
      </c>
      <c r="G445" s="234"/>
      <c r="H445" s="236" t="s">
        <v>21</v>
      </c>
      <c r="I445" s="238"/>
      <c r="J445" s="234"/>
      <c r="K445" s="234"/>
      <c r="L445" s="239"/>
      <c r="M445" s="240"/>
      <c r="N445" s="241"/>
      <c r="O445" s="241"/>
      <c r="P445" s="241"/>
      <c r="Q445" s="241"/>
      <c r="R445" s="241"/>
      <c r="S445" s="241"/>
      <c r="T445" s="242"/>
      <c r="AT445" s="243" t="s">
        <v>173</v>
      </c>
      <c r="AU445" s="243" t="s">
        <v>82</v>
      </c>
      <c r="AV445" s="11" t="s">
        <v>80</v>
      </c>
      <c r="AW445" s="11" t="s">
        <v>35</v>
      </c>
      <c r="AX445" s="11" t="s">
        <v>72</v>
      </c>
      <c r="AY445" s="243" t="s">
        <v>164</v>
      </c>
    </row>
    <row r="446" s="12" customFormat="1">
      <c r="B446" s="244"/>
      <c r="C446" s="245"/>
      <c r="D446" s="235" t="s">
        <v>173</v>
      </c>
      <c r="E446" s="246" t="s">
        <v>21</v>
      </c>
      <c r="F446" s="247" t="s">
        <v>176</v>
      </c>
      <c r="G446" s="245"/>
      <c r="H446" s="248">
        <v>31.199999999999999</v>
      </c>
      <c r="I446" s="249"/>
      <c r="J446" s="245"/>
      <c r="K446" s="245"/>
      <c r="L446" s="250"/>
      <c r="M446" s="251"/>
      <c r="N446" s="252"/>
      <c r="O446" s="252"/>
      <c r="P446" s="252"/>
      <c r="Q446" s="252"/>
      <c r="R446" s="252"/>
      <c r="S446" s="252"/>
      <c r="T446" s="253"/>
      <c r="AT446" s="254" t="s">
        <v>173</v>
      </c>
      <c r="AU446" s="254" t="s">
        <v>82</v>
      </c>
      <c r="AV446" s="12" t="s">
        <v>82</v>
      </c>
      <c r="AW446" s="12" t="s">
        <v>35</v>
      </c>
      <c r="AX446" s="12" t="s">
        <v>72</v>
      </c>
      <c r="AY446" s="254" t="s">
        <v>164</v>
      </c>
    </row>
    <row r="447" s="13" customFormat="1">
      <c r="B447" s="255"/>
      <c r="C447" s="256"/>
      <c r="D447" s="235" t="s">
        <v>173</v>
      </c>
      <c r="E447" s="257" t="s">
        <v>21</v>
      </c>
      <c r="F447" s="258" t="s">
        <v>177</v>
      </c>
      <c r="G447" s="256"/>
      <c r="H447" s="259">
        <v>31.199999999999999</v>
      </c>
      <c r="I447" s="260"/>
      <c r="J447" s="256"/>
      <c r="K447" s="256"/>
      <c r="L447" s="261"/>
      <c r="M447" s="262"/>
      <c r="N447" s="263"/>
      <c r="O447" s="263"/>
      <c r="P447" s="263"/>
      <c r="Q447" s="263"/>
      <c r="R447" s="263"/>
      <c r="S447" s="263"/>
      <c r="T447" s="264"/>
      <c r="AT447" s="265" t="s">
        <v>173</v>
      </c>
      <c r="AU447" s="265" t="s">
        <v>82</v>
      </c>
      <c r="AV447" s="13" t="s">
        <v>171</v>
      </c>
      <c r="AW447" s="13" t="s">
        <v>35</v>
      </c>
      <c r="AX447" s="13" t="s">
        <v>80</v>
      </c>
      <c r="AY447" s="265" t="s">
        <v>164</v>
      </c>
    </row>
    <row r="448" s="10" customFormat="1" ht="29.88" customHeight="1">
      <c r="B448" s="205"/>
      <c r="C448" s="206"/>
      <c r="D448" s="207" t="s">
        <v>71</v>
      </c>
      <c r="E448" s="219" t="s">
        <v>447</v>
      </c>
      <c r="F448" s="219" t="s">
        <v>448</v>
      </c>
      <c r="G448" s="206"/>
      <c r="H448" s="206"/>
      <c r="I448" s="209"/>
      <c r="J448" s="220">
        <f>BK448</f>
        <v>0</v>
      </c>
      <c r="K448" s="206"/>
      <c r="L448" s="211"/>
      <c r="M448" s="212"/>
      <c r="N448" s="213"/>
      <c r="O448" s="213"/>
      <c r="P448" s="214">
        <f>SUM(P449:P460)</f>
        <v>0</v>
      </c>
      <c r="Q448" s="213"/>
      <c r="R448" s="214">
        <f>SUM(R449:R460)</f>
        <v>0</v>
      </c>
      <c r="S448" s="213"/>
      <c r="T448" s="215">
        <f>SUM(T449:T460)</f>
        <v>1.3932</v>
      </c>
      <c r="AR448" s="216" t="s">
        <v>80</v>
      </c>
      <c r="AT448" s="217" t="s">
        <v>71</v>
      </c>
      <c r="AU448" s="217" t="s">
        <v>80</v>
      </c>
      <c r="AY448" s="216" t="s">
        <v>164</v>
      </c>
      <c r="BK448" s="218">
        <f>SUM(BK449:BK460)</f>
        <v>0</v>
      </c>
    </row>
    <row r="449" s="1" customFormat="1" ht="25.5" customHeight="1">
      <c r="B449" s="46"/>
      <c r="C449" s="221" t="s">
        <v>449</v>
      </c>
      <c r="D449" s="221" t="s">
        <v>166</v>
      </c>
      <c r="E449" s="222" t="s">
        <v>450</v>
      </c>
      <c r="F449" s="223" t="s">
        <v>451</v>
      </c>
      <c r="G449" s="224" t="s">
        <v>188</v>
      </c>
      <c r="H449" s="225">
        <v>0.32400000000000001</v>
      </c>
      <c r="I449" s="226"/>
      <c r="J449" s="227">
        <f>ROUND(I449*H449,2)</f>
        <v>0</v>
      </c>
      <c r="K449" s="223" t="s">
        <v>170</v>
      </c>
      <c r="L449" s="72"/>
      <c r="M449" s="228" t="s">
        <v>21</v>
      </c>
      <c r="N449" s="229" t="s">
        <v>43</v>
      </c>
      <c r="O449" s="47"/>
      <c r="P449" s="230">
        <f>O449*H449</f>
        <v>0</v>
      </c>
      <c r="Q449" s="230">
        <v>0</v>
      </c>
      <c r="R449" s="230">
        <f>Q449*H449</f>
        <v>0</v>
      </c>
      <c r="S449" s="230">
        <v>2.2000000000000002</v>
      </c>
      <c r="T449" s="231">
        <f>S449*H449</f>
        <v>0.7128000000000001</v>
      </c>
      <c r="AR449" s="24" t="s">
        <v>171</v>
      </c>
      <c r="AT449" s="24" t="s">
        <v>166</v>
      </c>
      <c r="AU449" s="24" t="s">
        <v>82</v>
      </c>
      <c r="AY449" s="24" t="s">
        <v>164</v>
      </c>
      <c r="BE449" s="232">
        <f>IF(N449="základní",J449,0)</f>
        <v>0</v>
      </c>
      <c r="BF449" s="232">
        <f>IF(N449="snížená",J449,0)</f>
        <v>0</v>
      </c>
      <c r="BG449" s="232">
        <f>IF(N449="zákl. přenesená",J449,0)</f>
        <v>0</v>
      </c>
      <c r="BH449" s="232">
        <f>IF(N449="sníž. přenesená",J449,0)</f>
        <v>0</v>
      </c>
      <c r="BI449" s="232">
        <f>IF(N449="nulová",J449,0)</f>
        <v>0</v>
      </c>
      <c r="BJ449" s="24" t="s">
        <v>80</v>
      </c>
      <c r="BK449" s="232">
        <f>ROUND(I449*H449,2)</f>
        <v>0</v>
      </c>
      <c r="BL449" s="24" t="s">
        <v>171</v>
      </c>
      <c r="BM449" s="24" t="s">
        <v>452</v>
      </c>
    </row>
    <row r="450" s="11" customFormat="1">
      <c r="B450" s="233"/>
      <c r="C450" s="234"/>
      <c r="D450" s="235" t="s">
        <v>173</v>
      </c>
      <c r="E450" s="236" t="s">
        <v>21</v>
      </c>
      <c r="F450" s="237" t="s">
        <v>174</v>
      </c>
      <c r="G450" s="234"/>
      <c r="H450" s="236" t="s">
        <v>21</v>
      </c>
      <c r="I450" s="238"/>
      <c r="J450" s="234"/>
      <c r="K450" s="234"/>
      <c r="L450" s="239"/>
      <c r="M450" s="240"/>
      <c r="N450" s="241"/>
      <c r="O450" s="241"/>
      <c r="P450" s="241"/>
      <c r="Q450" s="241"/>
      <c r="R450" s="241"/>
      <c r="S450" s="241"/>
      <c r="T450" s="242"/>
      <c r="AT450" s="243" t="s">
        <v>173</v>
      </c>
      <c r="AU450" s="243" t="s">
        <v>82</v>
      </c>
      <c r="AV450" s="11" t="s">
        <v>80</v>
      </c>
      <c r="AW450" s="11" t="s">
        <v>35</v>
      </c>
      <c r="AX450" s="11" t="s">
        <v>72</v>
      </c>
      <c r="AY450" s="243" t="s">
        <v>164</v>
      </c>
    </row>
    <row r="451" s="11" customFormat="1">
      <c r="B451" s="233"/>
      <c r="C451" s="234"/>
      <c r="D451" s="235" t="s">
        <v>173</v>
      </c>
      <c r="E451" s="236" t="s">
        <v>21</v>
      </c>
      <c r="F451" s="237" t="s">
        <v>190</v>
      </c>
      <c r="G451" s="234"/>
      <c r="H451" s="236" t="s">
        <v>21</v>
      </c>
      <c r="I451" s="238"/>
      <c r="J451" s="234"/>
      <c r="K451" s="234"/>
      <c r="L451" s="239"/>
      <c r="M451" s="240"/>
      <c r="N451" s="241"/>
      <c r="O451" s="241"/>
      <c r="P451" s="241"/>
      <c r="Q451" s="241"/>
      <c r="R451" s="241"/>
      <c r="S451" s="241"/>
      <c r="T451" s="242"/>
      <c r="AT451" s="243" t="s">
        <v>173</v>
      </c>
      <c r="AU451" s="243" t="s">
        <v>82</v>
      </c>
      <c r="AV451" s="11" t="s">
        <v>80</v>
      </c>
      <c r="AW451" s="11" t="s">
        <v>35</v>
      </c>
      <c r="AX451" s="11" t="s">
        <v>72</v>
      </c>
      <c r="AY451" s="243" t="s">
        <v>164</v>
      </c>
    </row>
    <row r="452" s="11" customFormat="1">
      <c r="B452" s="233"/>
      <c r="C452" s="234"/>
      <c r="D452" s="235" t="s">
        <v>173</v>
      </c>
      <c r="E452" s="236" t="s">
        <v>21</v>
      </c>
      <c r="F452" s="237" t="s">
        <v>453</v>
      </c>
      <c r="G452" s="234"/>
      <c r="H452" s="236" t="s">
        <v>21</v>
      </c>
      <c r="I452" s="238"/>
      <c r="J452" s="234"/>
      <c r="K452" s="234"/>
      <c r="L452" s="239"/>
      <c r="M452" s="240"/>
      <c r="N452" s="241"/>
      <c r="O452" s="241"/>
      <c r="P452" s="241"/>
      <c r="Q452" s="241"/>
      <c r="R452" s="241"/>
      <c r="S452" s="241"/>
      <c r="T452" s="242"/>
      <c r="AT452" s="243" t="s">
        <v>173</v>
      </c>
      <c r="AU452" s="243" t="s">
        <v>82</v>
      </c>
      <c r="AV452" s="11" t="s">
        <v>80</v>
      </c>
      <c r="AW452" s="11" t="s">
        <v>35</v>
      </c>
      <c r="AX452" s="11" t="s">
        <v>72</v>
      </c>
      <c r="AY452" s="243" t="s">
        <v>164</v>
      </c>
    </row>
    <row r="453" s="12" customFormat="1">
      <c r="B453" s="244"/>
      <c r="C453" s="245"/>
      <c r="D453" s="235" t="s">
        <v>173</v>
      </c>
      <c r="E453" s="246" t="s">
        <v>21</v>
      </c>
      <c r="F453" s="247" t="s">
        <v>254</v>
      </c>
      <c r="G453" s="245"/>
      <c r="H453" s="248">
        <v>0.32400000000000001</v>
      </c>
      <c r="I453" s="249"/>
      <c r="J453" s="245"/>
      <c r="K453" s="245"/>
      <c r="L453" s="250"/>
      <c r="M453" s="251"/>
      <c r="N453" s="252"/>
      <c r="O453" s="252"/>
      <c r="P453" s="252"/>
      <c r="Q453" s="252"/>
      <c r="R453" s="252"/>
      <c r="S453" s="252"/>
      <c r="T453" s="253"/>
      <c r="AT453" s="254" t="s">
        <v>173</v>
      </c>
      <c r="AU453" s="254" t="s">
        <v>82</v>
      </c>
      <c r="AV453" s="12" t="s">
        <v>82</v>
      </c>
      <c r="AW453" s="12" t="s">
        <v>35</v>
      </c>
      <c r="AX453" s="12" t="s">
        <v>72</v>
      </c>
      <c r="AY453" s="254" t="s">
        <v>164</v>
      </c>
    </row>
    <row r="454" s="13" customFormat="1">
      <c r="B454" s="255"/>
      <c r="C454" s="256"/>
      <c r="D454" s="235" t="s">
        <v>173</v>
      </c>
      <c r="E454" s="257" t="s">
        <v>21</v>
      </c>
      <c r="F454" s="258" t="s">
        <v>177</v>
      </c>
      <c r="G454" s="256"/>
      <c r="H454" s="259">
        <v>0.32400000000000001</v>
      </c>
      <c r="I454" s="260"/>
      <c r="J454" s="256"/>
      <c r="K454" s="256"/>
      <c r="L454" s="261"/>
      <c r="M454" s="262"/>
      <c r="N454" s="263"/>
      <c r="O454" s="263"/>
      <c r="P454" s="263"/>
      <c r="Q454" s="263"/>
      <c r="R454" s="263"/>
      <c r="S454" s="263"/>
      <c r="T454" s="264"/>
      <c r="AT454" s="265" t="s">
        <v>173</v>
      </c>
      <c r="AU454" s="265" t="s">
        <v>82</v>
      </c>
      <c r="AV454" s="13" t="s">
        <v>171</v>
      </c>
      <c r="AW454" s="13" t="s">
        <v>35</v>
      </c>
      <c r="AX454" s="13" t="s">
        <v>80</v>
      </c>
      <c r="AY454" s="265" t="s">
        <v>164</v>
      </c>
    </row>
    <row r="455" s="1" customFormat="1" ht="25.5" customHeight="1">
      <c r="B455" s="46"/>
      <c r="C455" s="221" t="s">
        <v>454</v>
      </c>
      <c r="D455" s="221" t="s">
        <v>166</v>
      </c>
      <c r="E455" s="222" t="s">
        <v>455</v>
      </c>
      <c r="F455" s="223" t="s">
        <v>456</v>
      </c>
      <c r="G455" s="224" t="s">
        <v>188</v>
      </c>
      <c r="H455" s="225">
        <v>0.48599999999999999</v>
      </c>
      <c r="I455" s="226"/>
      <c r="J455" s="227">
        <f>ROUND(I455*H455,2)</f>
        <v>0</v>
      </c>
      <c r="K455" s="223" t="s">
        <v>170</v>
      </c>
      <c r="L455" s="72"/>
      <c r="M455" s="228" t="s">
        <v>21</v>
      </c>
      <c r="N455" s="229" t="s">
        <v>43</v>
      </c>
      <c r="O455" s="47"/>
      <c r="P455" s="230">
        <f>O455*H455</f>
        <v>0</v>
      </c>
      <c r="Q455" s="230">
        <v>0</v>
      </c>
      <c r="R455" s="230">
        <f>Q455*H455</f>
        <v>0</v>
      </c>
      <c r="S455" s="230">
        <v>1.3999999999999999</v>
      </c>
      <c r="T455" s="231">
        <f>S455*H455</f>
        <v>0.68039999999999989</v>
      </c>
      <c r="AR455" s="24" t="s">
        <v>171</v>
      </c>
      <c r="AT455" s="24" t="s">
        <v>166</v>
      </c>
      <c r="AU455" s="24" t="s">
        <v>82</v>
      </c>
      <c r="AY455" s="24" t="s">
        <v>164</v>
      </c>
      <c r="BE455" s="232">
        <f>IF(N455="základní",J455,0)</f>
        <v>0</v>
      </c>
      <c r="BF455" s="232">
        <f>IF(N455="snížená",J455,0)</f>
        <v>0</v>
      </c>
      <c r="BG455" s="232">
        <f>IF(N455="zákl. přenesená",J455,0)</f>
        <v>0</v>
      </c>
      <c r="BH455" s="232">
        <f>IF(N455="sníž. přenesená",J455,0)</f>
        <v>0</v>
      </c>
      <c r="BI455" s="232">
        <f>IF(N455="nulová",J455,0)</f>
        <v>0</v>
      </c>
      <c r="BJ455" s="24" t="s">
        <v>80</v>
      </c>
      <c r="BK455" s="232">
        <f>ROUND(I455*H455,2)</f>
        <v>0</v>
      </c>
      <c r="BL455" s="24" t="s">
        <v>171</v>
      </c>
      <c r="BM455" s="24" t="s">
        <v>457</v>
      </c>
    </row>
    <row r="456" s="11" customFormat="1">
      <c r="B456" s="233"/>
      <c r="C456" s="234"/>
      <c r="D456" s="235" t="s">
        <v>173</v>
      </c>
      <c r="E456" s="236" t="s">
        <v>21</v>
      </c>
      <c r="F456" s="237" t="s">
        <v>174</v>
      </c>
      <c r="G456" s="234"/>
      <c r="H456" s="236" t="s">
        <v>21</v>
      </c>
      <c r="I456" s="238"/>
      <c r="J456" s="234"/>
      <c r="K456" s="234"/>
      <c r="L456" s="239"/>
      <c r="M456" s="240"/>
      <c r="N456" s="241"/>
      <c r="O456" s="241"/>
      <c r="P456" s="241"/>
      <c r="Q456" s="241"/>
      <c r="R456" s="241"/>
      <c r="S456" s="241"/>
      <c r="T456" s="242"/>
      <c r="AT456" s="243" t="s">
        <v>173</v>
      </c>
      <c r="AU456" s="243" t="s">
        <v>82</v>
      </c>
      <c r="AV456" s="11" t="s">
        <v>80</v>
      </c>
      <c r="AW456" s="11" t="s">
        <v>35</v>
      </c>
      <c r="AX456" s="11" t="s">
        <v>72</v>
      </c>
      <c r="AY456" s="243" t="s">
        <v>164</v>
      </c>
    </row>
    <row r="457" s="11" customFormat="1">
      <c r="B457" s="233"/>
      <c r="C457" s="234"/>
      <c r="D457" s="235" t="s">
        <v>173</v>
      </c>
      <c r="E457" s="236" t="s">
        <v>21</v>
      </c>
      <c r="F457" s="237" t="s">
        <v>190</v>
      </c>
      <c r="G457" s="234"/>
      <c r="H457" s="236" t="s">
        <v>21</v>
      </c>
      <c r="I457" s="238"/>
      <c r="J457" s="234"/>
      <c r="K457" s="234"/>
      <c r="L457" s="239"/>
      <c r="M457" s="240"/>
      <c r="N457" s="241"/>
      <c r="O457" s="241"/>
      <c r="P457" s="241"/>
      <c r="Q457" s="241"/>
      <c r="R457" s="241"/>
      <c r="S457" s="241"/>
      <c r="T457" s="242"/>
      <c r="AT457" s="243" t="s">
        <v>173</v>
      </c>
      <c r="AU457" s="243" t="s">
        <v>82</v>
      </c>
      <c r="AV457" s="11" t="s">
        <v>80</v>
      </c>
      <c r="AW457" s="11" t="s">
        <v>35</v>
      </c>
      <c r="AX457" s="11" t="s">
        <v>72</v>
      </c>
      <c r="AY457" s="243" t="s">
        <v>164</v>
      </c>
    </row>
    <row r="458" s="11" customFormat="1">
      <c r="B458" s="233"/>
      <c r="C458" s="234"/>
      <c r="D458" s="235" t="s">
        <v>173</v>
      </c>
      <c r="E458" s="236" t="s">
        <v>21</v>
      </c>
      <c r="F458" s="237" t="s">
        <v>458</v>
      </c>
      <c r="G458" s="234"/>
      <c r="H458" s="236" t="s">
        <v>21</v>
      </c>
      <c r="I458" s="238"/>
      <c r="J458" s="234"/>
      <c r="K458" s="234"/>
      <c r="L458" s="239"/>
      <c r="M458" s="240"/>
      <c r="N458" s="241"/>
      <c r="O458" s="241"/>
      <c r="P458" s="241"/>
      <c r="Q458" s="241"/>
      <c r="R458" s="241"/>
      <c r="S458" s="241"/>
      <c r="T458" s="242"/>
      <c r="AT458" s="243" t="s">
        <v>173</v>
      </c>
      <c r="AU458" s="243" t="s">
        <v>82</v>
      </c>
      <c r="AV458" s="11" t="s">
        <v>80</v>
      </c>
      <c r="AW458" s="11" t="s">
        <v>35</v>
      </c>
      <c r="AX458" s="11" t="s">
        <v>72</v>
      </c>
      <c r="AY458" s="243" t="s">
        <v>164</v>
      </c>
    </row>
    <row r="459" s="12" customFormat="1">
      <c r="B459" s="244"/>
      <c r="C459" s="245"/>
      <c r="D459" s="235" t="s">
        <v>173</v>
      </c>
      <c r="E459" s="246" t="s">
        <v>21</v>
      </c>
      <c r="F459" s="247" t="s">
        <v>459</v>
      </c>
      <c r="G459" s="245"/>
      <c r="H459" s="248">
        <v>0.48599999999999999</v>
      </c>
      <c r="I459" s="249"/>
      <c r="J459" s="245"/>
      <c r="K459" s="245"/>
      <c r="L459" s="250"/>
      <c r="M459" s="251"/>
      <c r="N459" s="252"/>
      <c r="O459" s="252"/>
      <c r="P459" s="252"/>
      <c r="Q459" s="252"/>
      <c r="R459" s="252"/>
      <c r="S459" s="252"/>
      <c r="T459" s="253"/>
      <c r="AT459" s="254" t="s">
        <v>173</v>
      </c>
      <c r="AU459" s="254" t="s">
        <v>82</v>
      </c>
      <c r="AV459" s="12" t="s">
        <v>82</v>
      </c>
      <c r="AW459" s="12" t="s">
        <v>35</v>
      </c>
      <c r="AX459" s="12" t="s">
        <v>72</v>
      </c>
      <c r="AY459" s="254" t="s">
        <v>164</v>
      </c>
    </row>
    <row r="460" s="13" customFormat="1">
      <c r="B460" s="255"/>
      <c r="C460" s="256"/>
      <c r="D460" s="235" t="s">
        <v>173</v>
      </c>
      <c r="E460" s="257" t="s">
        <v>21</v>
      </c>
      <c r="F460" s="258" t="s">
        <v>177</v>
      </c>
      <c r="G460" s="256"/>
      <c r="H460" s="259">
        <v>0.48599999999999999</v>
      </c>
      <c r="I460" s="260"/>
      <c r="J460" s="256"/>
      <c r="K460" s="256"/>
      <c r="L460" s="261"/>
      <c r="M460" s="262"/>
      <c r="N460" s="263"/>
      <c r="O460" s="263"/>
      <c r="P460" s="263"/>
      <c r="Q460" s="263"/>
      <c r="R460" s="263"/>
      <c r="S460" s="263"/>
      <c r="T460" s="264"/>
      <c r="AT460" s="265" t="s">
        <v>173</v>
      </c>
      <c r="AU460" s="265" t="s">
        <v>82</v>
      </c>
      <c r="AV460" s="13" t="s">
        <v>171</v>
      </c>
      <c r="AW460" s="13" t="s">
        <v>35</v>
      </c>
      <c r="AX460" s="13" t="s">
        <v>80</v>
      </c>
      <c r="AY460" s="265" t="s">
        <v>164</v>
      </c>
    </row>
    <row r="461" s="10" customFormat="1" ht="29.88" customHeight="1">
      <c r="B461" s="205"/>
      <c r="C461" s="206"/>
      <c r="D461" s="207" t="s">
        <v>71</v>
      </c>
      <c r="E461" s="219" t="s">
        <v>460</v>
      </c>
      <c r="F461" s="219" t="s">
        <v>461</v>
      </c>
      <c r="G461" s="206"/>
      <c r="H461" s="206"/>
      <c r="I461" s="209"/>
      <c r="J461" s="220">
        <f>BK461</f>
        <v>0</v>
      </c>
      <c r="K461" s="206"/>
      <c r="L461" s="211"/>
      <c r="M461" s="212"/>
      <c r="N461" s="213"/>
      <c r="O461" s="213"/>
      <c r="P461" s="214">
        <f>SUM(P462:P477)</f>
        <v>0</v>
      </c>
      <c r="Q461" s="213"/>
      <c r="R461" s="214">
        <f>SUM(R462:R477)</f>
        <v>0.0027095039999999997</v>
      </c>
      <c r="S461" s="213"/>
      <c r="T461" s="215">
        <f>SUM(T462:T477)</f>
        <v>1.1448</v>
      </c>
      <c r="AR461" s="216" t="s">
        <v>80</v>
      </c>
      <c r="AT461" s="217" t="s">
        <v>71</v>
      </c>
      <c r="AU461" s="217" t="s">
        <v>80</v>
      </c>
      <c r="AY461" s="216" t="s">
        <v>164</v>
      </c>
      <c r="BK461" s="218">
        <f>SUM(BK462:BK477)</f>
        <v>0</v>
      </c>
    </row>
    <row r="462" s="1" customFormat="1" ht="25.5" customHeight="1">
      <c r="B462" s="46"/>
      <c r="C462" s="221" t="s">
        <v>462</v>
      </c>
      <c r="D462" s="221" t="s">
        <v>166</v>
      </c>
      <c r="E462" s="222" t="s">
        <v>463</v>
      </c>
      <c r="F462" s="223" t="s">
        <v>464</v>
      </c>
      <c r="G462" s="224" t="s">
        <v>169</v>
      </c>
      <c r="H462" s="225">
        <v>22.16</v>
      </c>
      <c r="I462" s="226"/>
      <c r="J462" s="227">
        <f>ROUND(I462*H462,2)</f>
        <v>0</v>
      </c>
      <c r="K462" s="223" t="s">
        <v>170</v>
      </c>
      <c r="L462" s="72"/>
      <c r="M462" s="228" t="s">
        <v>21</v>
      </c>
      <c r="N462" s="229" t="s">
        <v>43</v>
      </c>
      <c r="O462" s="47"/>
      <c r="P462" s="230">
        <f>O462*H462</f>
        <v>0</v>
      </c>
      <c r="Q462" s="230">
        <v>0</v>
      </c>
      <c r="R462" s="230">
        <f>Q462*H462</f>
        <v>0</v>
      </c>
      <c r="S462" s="230">
        <v>0.045999999999999999</v>
      </c>
      <c r="T462" s="231">
        <f>S462*H462</f>
        <v>1.01936</v>
      </c>
      <c r="AR462" s="24" t="s">
        <v>171</v>
      </c>
      <c r="AT462" s="24" t="s">
        <v>166</v>
      </c>
      <c r="AU462" s="24" t="s">
        <v>82</v>
      </c>
      <c r="AY462" s="24" t="s">
        <v>164</v>
      </c>
      <c r="BE462" s="232">
        <f>IF(N462="základní",J462,0)</f>
        <v>0</v>
      </c>
      <c r="BF462" s="232">
        <f>IF(N462="snížená",J462,0)</f>
        <v>0</v>
      </c>
      <c r="BG462" s="232">
        <f>IF(N462="zákl. přenesená",J462,0)</f>
        <v>0</v>
      </c>
      <c r="BH462" s="232">
        <f>IF(N462="sníž. přenesená",J462,0)</f>
        <v>0</v>
      </c>
      <c r="BI462" s="232">
        <f>IF(N462="nulová",J462,0)</f>
        <v>0</v>
      </c>
      <c r="BJ462" s="24" t="s">
        <v>80</v>
      </c>
      <c r="BK462" s="232">
        <f>ROUND(I462*H462,2)</f>
        <v>0</v>
      </c>
      <c r="BL462" s="24" t="s">
        <v>171</v>
      </c>
      <c r="BM462" s="24" t="s">
        <v>465</v>
      </c>
    </row>
    <row r="463" s="11" customFormat="1">
      <c r="B463" s="233"/>
      <c r="C463" s="234"/>
      <c r="D463" s="235" t="s">
        <v>173</v>
      </c>
      <c r="E463" s="236" t="s">
        <v>21</v>
      </c>
      <c r="F463" s="237" t="s">
        <v>174</v>
      </c>
      <c r="G463" s="234"/>
      <c r="H463" s="236" t="s">
        <v>21</v>
      </c>
      <c r="I463" s="238"/>
      <c r="J463" s="234"/>
      <c r="K463" s="234"/>
      <c r="L463" s="239"/>
      <c r="M463" s="240"/>
      <c r="N463" s="241"/>
      <c r="O463" s="241"/>
      <c r="P463" s="241"/>
      <c r="Q463" s="241"/>
      <c r="R463" s="241"/>
      <c r="S463" s="241"/>
      <c r="T463" s="242"/>
      <c r="AT463" s="243" t="s">
        <v>173</v>
      </c>
      <c r="AU463" s="243" t="s">
        <v>82</v>
      </c>
      <c r="AV463" s="11" t="s">
        <v>80</v>
      </c>
      <c r="AW463" s="11" t="s">
        <v>35</v>
      </c>
      <c r="AX463" s="11" t="s">
        <v>72</v>
      </c>
      <c r="AY463" s="243" t="s">
        <v>164</v>
      </c>
    </row>
    <row r="464" s="11" customFormat="1">
      <c r="B464" s="233"/>
      <c r="C464" s="234"/>
      <c r="D464" s="235" t="s">
        <v>173</v>
      </c>
      <c r="E464" s="236" t="s">
        <v>21</v>
      </c>
      <c r="F464" s="237" t="s">
        <v>466</v>
      </c>
      <c r="G464" s="234"/>
      <c r="H464" s="236" t="s">
        <v>21</v>
      </c>
      <c r="I464" s="238"/>
      <c r="J464" s="234"/>
      <c r="K464" s="234"/>
      <c r="L464" s="239"/>
      <c r="M464" s="240"/>
      <c r="N464" s="241"/>
      <c r="O464" s="241"/>
      <c r="P464" s="241"/>
      <c r="Q464" s="241"/>
      <c r="R464" s="241"/>
      <c r="S464" s="241"/>
      <c r="T464" s="242"/>
      <c r="AT464" s="243" t="s">
        <v>173</v>
      </c>
      <c r="AU464" s="243" t="s">
        <v>82</v>
      </c>
      <c r="AV464" s="11" t="s">
        <v>80</v>
      </c>
      <c r="AW464" s="11" t="s">
        <v>35</v>
      </c>
      <c r="AX464" s="11" t="s">
        <v>72</v>
      </c>
      <c r="AY464" s="243" t="s">
        <v>164</v>
      </c>
    </row>
    <row r="465" s="12" customFormat="1">
      <c r="B465" s="244"/>
      <c r="C465" s="245"/>
      <c r="D465" s="235" t="s">
        <v>173</v>
      </c>
      <c r="E465" s="246" t="s">
        <v>21</v>
      </c>
      <c r="F465" s="247" t="s">
        <v>375</v>
      </c>
      <c r="G465" s="245"/>
      <c r="H465" s="248">
        <v>22.16</v>
      </c>
      <c r="I465" s="249"/>
      <c r="J465" s="245"/>
      <c r="K465" s="245"/>
      <c r="L465" s="250"/>
      <c r="M465" s="251"/>
      <c r="N465" s="252"/>
      <c r="O465" s="252"/>
      <c r="P465" s="252"/>
      <c r="Q465" s="252"/>
      <c r="R465" s="252"/>
      <c r="S465" s="252"/>
      <c r="T465" s="253"/>
      <c r="AT465" s="254" t="s">
        <v>173</v>
      </c>
      <c r="AU465" s="254" t="s">
        <v>82</v>
      </c>
      <c r="AV465" s="12" t="s">
        <v>82</v>
      </c>
      <c r="AW465" s="12" t="s">
        <v>35</v>
      </c>
      <c r="AX465" s="12" t="s">
        <v>72</v>
      </c>
      <c r="AY465" s="254" t="s">
        <v>164</v>
      </c>
    </row>
    <row r="466" s="13" customFormat="1">
      <c r="B466" s="255"/>
      <c r="C466" s="256"/>
      <c r="D466" s="235" t="s">
        <v>173</v>
      </c>
      <c r="E466" s="257" t="s">
        <v>21</v>
      </c>
      <c r="F466" s="258" t="s">
        <v>177</v>
      </c>
      <c r="G466" s="256"/>
      <c r="H466" s="259">
        <v>22.16</v>
      </c>
      <c r="I466" s="260"/>
      <c r="J466" s="256"/>
      <c r="K466" s="256"/>
      <c r="L466" s="261"/>
      <c r="M466" s="262"/>
      <c r="N466" s="263"/>
      <c r="O466" s="263"/>
      <c r="P466" s="263"/>
      <c r="Q466" s="263"/>
      <c r="R466" s="263"/>
      <c r="S466" s="263"/>
      <c r="T466" s="264"/>
      <c r="AT466" s="265" t="s">
        <v>173</v>
      </c>
      <c r="AU466" s="265" t="s">
        <v>82</v>
      </c>
      <c r="AV466" s="13" t="s">
        <v>171</v>
      </c>
      <c r="AW466" s="13" t="s">
        <v>35</v>
      </c>
      <c r="AX466" s="13" t="s">
        <v>80</v>
      </c>
      <c r="AY466" s="265" t="s">
        <v>164</v>
      </c>
    </row>
    <row r="467" s="1" customFormat="1" ht="25.5" customHeight="1">
      <c r="B467" s="46"/>
      <c r="C467" s="221" t="s">
        <v>467</v>
      </c>
      <c r="D467" s="221" t="s">
        <v>166</v>
      </c>
      <c r="E467" s="222" t="s">
        <v>468</v>
      </c>
      <c r="F467" s="223" t="s">
        <v>469</v>
      </c>
      <c r="G467" s="224" t="s">
        <v>287</v>
      </c>
      <c r="H467" s="225">
        <v>125.44</v>
      </c>
      <c r="I467" s="226"/>
      <c r="J467" s="227">
        <f>ROUND(I467*H467,2)</f>
        <v>0</v>
      </c>
      <c r="K467" s="223" t="s">
        <v>170</v>
      </c>
      <c r="L467" s="72"/>
      <c r="M467" s="228" t="s">
        <v>21</v>
      </c>
      <c r="N467" s="229" t="s">
        <v>43</v>
      </c>
      <c r="O467" s="47"/>
      <c r="P467" s="230">
        <f>O467*H467</f>
        <v>0</v>
      </c>
      <c r="Q467" s="230">
        <v>2.16E-05</v>
      </c>
      <c r="R467" s="230">
        <f>Q467*H467</f>
        <v>0.0027095039999999997</v>
      </c>
      <c r="S467" s="230">
        <v>0.001</v>
      </c>
      <c r="T467" s="231">
        <f>S467*H467</f>
        <v>0.12544</v>
      </c>
      <c r="AR467" s="24" t="s">
        <v>171</v>
      </c>
      <c r="AT467" s="24" t="s">
        <v>166</v>
      </c>
      <c r="AU467" s="24" t="s">
        <v>82</v>
      </c>
      <c r="AY467" s="24" t="s">
        <v>164</v>
      </c>
      <c r="BE467" s="232">
        <f>IF(N467="základní",J467,0)</f>
        <v>0</v>
      </c>
      <c r="BF467" s="232">
        <f>IF(N467="snížená",J467,0)</f>
        <v>0</v>
      </c>
      <c r="BG467" s="232">
        <f>IF(N467="zákl. přenesená",J467,0)</f>
        <v>0</v>
      </c>
      <c r="BH467" s="232">
        <f>IF(N467="sníž. přenesená",J467,0)</f>
        <v>0</v>
      </c>
      <c r="BI467" s="232">
        <f>IF(N467="nulová",J467,0)</f>
        <v>0</v>
      </c>
      <c r="BJ467" s="24" t="s">
        <v>80</v>
      </c>
      <c r="BK467" s="232">
        <f>ROUND(I467*H467,2)</f>
        <v>0</v>
      </c>
      <c r="BL467" s="24" t="s">
        <v>171</v>
      </c>
      <c r="BM467" s="24" t="s">
        <v>470</v>
      </c>
    </row>
    <row r="468" s="11" customFormat="1">
      <c r="B468" s="233"/>
      <c r="C468" s="234"/>
      <c r="D468" s="235" t="s">
        <v>173</v>
      </c>
      <c r="E468" s="236" t="s">
        <v>21</v>
      </c>
      <c r="F468" s="237" t="s">
        <v>174</v>
      </c>
      <c r="G468" s="234"/>
      <c r="H468" s="236" t="s">
        <v>21</v>
      </c>
      <c r="I468" s="238"/>
      <c r="J468" s="234"/>
      <c r="K468" s="234"/>
      <c r="L468" s="239"/>
      <c r="M468" s="240"/>
      <c r="N468" s="241"/>
      <c r="O468" s="241"/>
      <c r="P468" s="241"/>
      <c r="Q468" s="241"/>
      <c r="R468" s="241"/>
      <c r="S468" s="241"/>
      <c r="T468" s="242"/>
      <c r="AT468" s="243" t="s">
        <v>173</v>
      </c>
      <c r="AU468" s="243" t="s">
        <v>82</v>
      </c>
      <c r="AV468" s="11" t="s">
        <v>80</v>
      </c>
      <c r="AW468" s="11" t="s">
        <v>35</v>
      </c>
      <c r="AX468" s="11" t="s">
        <v>72</v>
      </c>
      <c r="AY468" s="243" t="s">
        <v>164</v>
      </c>
    </row>
    <row r="469" s="11" customFormat="1">
      <c r="B469" s="233"/>
      <c r="C469" s="234"/>
      <c r="D469" s="235" t="s">
        <v>173</v>
      </c>
      <c r="E469" s="236" t="s">
        <v>21</v>
      </c>
      <c r="F469" s="237" t="s">
        <v>289</v>
      </c>
      <c r="G469" s="234"/>
      <c r="H469" s="236" t="s">
        <v>21</v>
      </c>
      <c r="I469" s="238"/>
      <c r="J469" s="234"/>
      <c r="K469" s="234"/>
      <c r="L469" s="239"/>
      <c r="M469" s="240"/>
      <c r="N469" s="241"/>
      <c r="O469" s="241"/>
      <c r="P469" s="241"/>
      <c r="Q469" s="241"/>
      <c r="R469" s="241"/>
      <c r="S469" s="241"/>
      <c r="T469" s="242"/>
      <c r="AT469" s="243" t="s">
        <v>173</v>
      </c>
      <c r="AU469" s="243" t="s">
        <v>82</v>
      </c>
      <c r="AV469" s="11" t="s">
        <v>80</v>
      </c>
      <c r="AW469" s="11" t="s">
        <v>35</v>
      </c>
      <c r="AX469" s="11" t="s">
        <v>72</v>
      </c>
      <c r="AY469" s="243" t="s">
        <v>164</v>
      </c>
    </row>
    <row r="470" s="11" customFormat="1">
      <c r="B470" s="233"/>
      <c r="C470" s="234"/>
      <c r="D470" s="235" t="s">
        <v>173</v>
      </c>
      <c r="E470" s="236" t="s">
        <v>21</v>
      </c>
      <c r="F470" s="237" t="s">
        <v>290</v>
      </c>
      <c r="G470" s="234"/>
      <c r="H470" s="236" t="s">
        <v>21</v>
      </c>
      <c r="I470" s="238"/>
      <c r="J470" s="234"/>
      <c r="K470" s="234"/>
      <c r="L470" s="239"/>
      <c r="M470" s="240"/>
      <c r="N470" s="241"/>
      <c r="O470" s="241"/>
      <c r="P470" s="241"/>
      <c r="Q470" s="241"/>
      <c r="R470" s="241"/>
      <c r="S470" s="241"/>
      <c r="T470" s="242"/>
      <c r="AT470" s="243" t="s">
        <v>173</v>
      </c>
      <c r="AU470" s="243" t="s">
        <v>82</v>
      </c>
      <c r="AV470" s="11" t="s">
        <v>80</v>
      </c>
      <c r="AW470" s="11" t="s">
        <v>35</v>
      </c>
      <c r="AX470" s="11" t="s">
        <v>72</v>
      </c>
      <c r="AY470" s="243" t="s">
        <v>164</v>
      </c>
    </row>
    <row r="471" s="12" customFormat="1">
      <c r="B471" s="244"/>
      <c r="C471" s="245"/>
      <c r="D471" s="235" t="s">
        <v>173</v>
      </c>
      <c r="E471" s="246" t="s">
        <v>21</v>
      </c>
      <c r="F471" s="247" t="s">
        <v>291</v>
      </c>
      <c r="G471" s="245"/>
      <c r="H471" s="248">
        <v>22.399999999999999</v>
      </c>
      <c r="I471" s="249"/>
      <c r="J471" s="245"/>
      <c r="K471" s="245"/>
      <c r="L471" s="250"/>
      <c r="M471" s="251"/>
      <c r="N471" s="252"/>
      <c r="O471" s="252"/>
      <c r="P471" s="252"/>
      <c r="Q471" s="252"/>
      <c r="R471" s="252"/>
      <c r="S471" s="252"/>
      <c r="T471" s="253"/>
      <c r="AT471" s="254" t="s">
        <v>173</v>
      </c>
      <c r="AU471" s="254" t="s">
        <v>82</v>
      </c>
      <c r="AV471" s="12" t="s">
        <v>82</v>
      </c>
      <c r="AW471" s="12" t="s">
        <v>35</v>
      </c>
      <c r="AX471" s="12" t="s">
        <v>72</v>
      </c>
      <c r="AY471" s="254" t="s">
        <v>164</v>
      </c>
    </row>
    <row r="472" s="11" customFormat="1">
      <c r="B472" s="233"/>
      <c r="C472" s="234"/>
      <c r="D472" s="235" t="s">
        <v>173</v>
      </c>
      <c r="E472" s="236" t="s">
        <v>21</v>
      </c>
      <c r="F472" s="237" t="s">
        <v>303</v>
      </c>
      <c r="G472" s="234"/>
      <c r="H472" s="236" t="s">
        <v>21</v>
      </c>
      <c r="I472" s="238"/>
      <c r="J472" s="234"/>
      <c r="K472" s="234"/>
      <c r="L472" s="239"/>
      <c r="M472" s="240"/>
      <c r="N472" s="241"/>
      <c r="O472" s="241"/>
      <c r="P472" s="241"/>
      <c r="Q472" s="241"/>
      <c r="R472" s="241"/>
      <c r="S472" s="241"/>
      <c r="T472" s="242"/>
      <c r="AT472" s="243" t="s">
        <v>173</v>
      </c>
      <c r="AU472" s="243" t="s">
        <v>82</v>
      </c>
      <c r="AV472" s="11" t="s">
        <v>80</v>
      </c>
      <c r="AW472" s="11" t="s">
        <v>35</v>
      </c>
      <c r="AX472" s="11" t="s">
        <v>72</v>
      </c>
      <c r="AY472" s="243" t="s">
        <v>164</v>
      </c>
    </row>
    <row r="473" s="12" customFormat="1">
      <c r="B473" s="244"/>
      <c r="C473" s="245"/>
      <c r="D473" s="235" t="s">
        <v>173</v>
      </c>
      <c r="E473" s="246" t="s">
        <v>21</v>
      </c>
      <c r="F473" s="247" t="s">
        <v>21</v>
      </c>
      <c r="G473" s="245"/>
      <c r="H473" s="248">
        <v>0</v>
      </c>
      <c r="I473" s="249"/>
      <c r="J473" s="245"/>
      <c r="K473" s="245"/>
      <c r="L473" s="250"/>
      <c r="M473" s="251"/>
      <c r="N473" s="252"/>
      <c r="O473" s="252"/>
      <c r="P473" s="252"/>
      <c r="Q473" s="252"/>
      <c r="R473" s="252"/>
      <c r="S473" s="252"/>
      <c r="T473" s="253"/>
      <c r="AT473" s="254" t="s">
        <v>173</v>
      </c>
      <c r="AU473" s="254" t="s">
        <v>82</v>
      </c>
      <c r="AV473" s="12" t="s">
        <v>82</v>
      </c>
      <c r="AW473" s="12" t="s">
        <v>35</v>
      </c>
      <c r="AX473" s="12" t="s">
        <v>72</v>
      </c>
      <c r="AY473" s="254" t="s">
        <v>164</v>
      </c>
    </row>
    <row r="474" s="14" customFormat="1">
      <c r="B474" s="276"/>
      <c r="C474" s="277"/>
      <c r="D474" s="235" t="s">
        <v>173</v>
      </c>
      <c r="E474" s="278" t="s">
        <v>21</v>
      </c>
      <c r="F474" s="279" t="s">
        <v>293</v>
      </c>
      <c r="G474" s="277"/>
      <c r="H474" s="280">
        <v>22.399999999999999</v>
      </c>
      <c r="I474" s="281"/>
      <c r="J474" s="277"/>
      <c r="K474" s="277"/>
      <c r="L474" s="282"/>
      <c r="M474" s="283"/>
      <c r="N474" s="284"/>
      <c r="O474" s="284"/>
      <c r="P474" s="284"/>
      <c r="Q474" s="284"/>
      <c r="R474" s="284"/>
      <c r="S474" s="284"/>
      <c r="T474" s="285"/>
      <c r="AT474" s="286" t="s">
        <v>173</v>
      </c>
      <c r="AU474" s="286" t="s">
        <v>82</v>
      </c>
      <c r="AV474" s="14" t="s">
        <v>185</v>
      </c>
      <c r="AW474" s="14" t="s">
        <v>35</v>
      </c>
      <c r="AX474" s="14" t="s">
        <v>72</v>
      </c>
      <c r="AY474" s="286" t="s">
        <v>164</v>
      </c>
    </row>
    <row r="475" s="11" customFormat="1">
      <c r="B475" s="233"/>
      <c r="C475" s="234"/>
      <c r="D475" s="235" t="s">
        <v>173</v>
      </c>
      <c r="E475" s="236" t="s">
        <v>21</v>
      </c>
      <c r="F475" s="237" t="s">
        <v>294</v>
      </c>
      <c r="G475" s="234"/>
      <c r="H475" s="236" t="s">
        <v>21</v>
      </c>
      <c r="I475" s="238"/>
      <c r="J475" s="234"/>
      <c r="K475" s="234"/>
      <c r="L475" s="239"/>
      <c r="M475" s="240"/>
      <c r="N475" s="241"/>
      <c r="O475" s="241"/>
      <c r="P475" s="241"/>
      <c r="Q475" s="241"/>
      <c r="R475" s="241"/>
      <c r="S475" s="241"/>
      <c r="T475" s="242"/>
      <c r="AT475" s="243" t="s">
        <v>173</v>
      </c>
      <c r="AU475" s="243" t="s">
        <v>82</v>
      </c>
      <c r="AV475" s="11" t="s">
        <v>80</v>
      </c>
      <c r="AW475" s="11" t="s">
        <v>35</v>
      </c>
      <c r="AX475" s="11" t="s">
        <v>72</v>
      </c>
      <c r="AY475" s="243" t="s">
        <v>164</v>
      </c>
    </row>
    <row r="476" s="12" customFormat="1">
      <c r="B476" s="244"/>
      <c r="C476" s="245"/>
      <c r="D476" s="235" t="s">
        <v>173</v>
      </c>
      <c r="E476" s="246" t="s">
        <v>21</v>
      </c>
      <c r="F476" s="247" t="s">
        <v>471</v>
      </c>
      <c r="G476" s="245"/>
      <c r="H476" s="248">
        <v>125.44</v>
      </c>
      <c r="I476" s="249"/>
      <c r="J476" s="245"/>
      <c r="K476" s="245"/>
      <c r="L476" s="250"/>
      <c r="M476" s="251"/>
      <c r="N476" s="252"/>
      <c r="O476" s="252"/>
      <c r="P476" s="252"/>
      <c r="Q476" s="252"/>
      <c r="R476" s="252"/>
      <c r="S476" s="252"/>
      <c r="T476" s="253"/>
      <c r="AT476" s="254" t="s">
        <v>173</v>
      </c>
      <c r="AU476" s="254" t="s">
        <v>82</v>
      </c>
      <c r="AV476" s="12" t="s">
        <v>82</v>
      </c>
      <c r="AW476" s="12" t="s">
        <v>35</v>
      </c>
      <c r="AX476" s="12" t="s">
        <v>72</v>
      </c>
      <c r="AY476" s="254" t="s">
        <v>164</v>
      </c>
    </row>
    <row r="477" s="14" customFormat="1">
      <c r="B477" s="276"/>
      <c r="C477" s="277"/>
      <c r="D477" s="235" t="s">
        <v>173</v>
      </c>
      <c r="E477" s="278" t="s">
        <v>21</v>
      </c>
      <c r="F477" s="279" t="s">
        <v>296</v>
      </c>
      <c r="G477" s="277"/>
      <c r="H477" s="280">
        <v>125.44</v>
      </c>
      <c r="I477" s="281"/>
      <c r="J477" s="277"/>
      <c r="K477" s="277"/>
      <c r="L477" s="282"/>
      <c r="M477" s="283"/>
      <c r="N477" s="284"/>
      <c r="O477" s="284"/>
      <c r="P477" s="284"/>
      <c r="Q477" s="284"/>
      <c r="R477" s="284"/>
      <c r="S477" s="284"/>
      <c r="T477" s="285"/>
      <c r="AT477" s="286" t="s">
        <v>173</v>
      </c>
      <c r="AU477" s="286" t="s">
        <v>82</v>
      </c>
      <c r="AV477" s="14" t="s">
        <v>185</v>
      </c>
      <c r="AW477" s="14" t="s">
        <v>35</v>
      </c>
      <c r="AX477" s="14" t="s">
        <v>80</v>
      </c>
      <c r="AY477" s="286" t="s">
        <v>164</v>
      </c>
    </row>
    <row r="478" s="10" customFormat="1" ht="29.88" customHeight="1">
      <c r="B478" s="205"/>
      <c r="C478" s="206"/>
      <c r="D478" s="207" t="s">
        <v>71</v>
      </c>
      <c r="E478" s="219" t="s">
        <v>472</v>
      </c>
      <c r="F478" s="219" t="s">
        <v>473</v>
      </c>
      <c r="G478" s="206"/>
      <c r="H478" s="206"/>
      <c r="I478" s="209"/>
      <c r="J478" s="220">
        <f>BK478</f>
        <v>0</v>
      </c>
      <c r="K478" s="206"/>
      <c r="L478" s="211"/>
      <c r="M478" s="212"/>
      <c r="N478" s="213"/>
      <c r="O478" s="213"/>
      <c r="P478" s="214">
        <f>SUM(P479:P523)</f>
        <v>0</v>
      </c>
      <c r="Q478" s="213"/>
      <c r="R478" s="214">
        <f>SUM(R479:R523)</f>
        <v>0.82424120000000001</v>
      </c>
      <c r="S478" s="213"/>
      <c r="T478" s="215">
        <f>SUM(T479:T523)</f>
        <v>0.83099999999999996</v>
      </c>
      <c r="AR478" s="216" t="s">
        <v>80</v>
      </c>
      <c r="AT478" s="217" t="s">
        <v>71</v>
      </c>
      <c r="AU478" s="217" t="s">
        <v>80</v>
      </c>
      <c r="AY478" s="216" t="s">
        <v>164</v>
      </c>
      <c r="BK478" s="218">
        <f>SUM(BK479:BK523)</f>
        <v>0</v>
      </c>
    </row>
    <row r="479" s="1" customFormat="1" ht="16.5" customHeight="1">
      <c r="B479" s="46"/>
      <c r="C479" s="221" t="s">
        <v>474</v>
      </c>
      <c r="D479" s="221" t="s">
        <v>166</v>
      </c>
      <c r="E479" s="222" t="s">
        <v>475</v>
      </c>
      <c r="F479" s="223" t="s">
        <v>476</v>
      </c>
      <c r="G479" s="224" t="s">
        <v>169</v>
      </c>
      <c r="H479" s="225">
        <v>22.16</v>
      </c>
      <c r="I479" s="226"/>
      <c r="J479" s="227">
        <f>ROUND(I479*H479,2)</f>
        <v>0</v>
      </c>
      <c r="K479" s="223" t="s">
        <v>170</v>
      </c>
      <c r="L479" s="72"/>
      <c r="M479" s="228" t="s">
        <v>21</v>
      </c>
      <c r="N479" s="229" t="s">
        <v>43</v>
      </c>
      <c r="O479" s="47"/>
      <c r="P479" s="230">
        <f>O479*H479</f>
        <v>0</v>
      </c>
      <c r="Q479" s="230">
        <v>0</v>
      </c>
      <c r="R479" s="230">
        <f>Q479*H479</f>
        <v>0</v>
      </c>
      <c r="S479" s="230">
        <v>0</v>
      </c>
      <c r="T479" s="231">
        <f>S479*H479</f>
        <v>0</v>
      </c>
      <c r="AR479" s="24" t="s">
        <v>171</v>
      </c>
      <c r="AT479" s="24" t="s">
        <v>166</v>
      </c>
      <c r="AU479" s="24" t="s">
        <v>82</v>
      </c>
      <c r="AY479" s="24" t="s">
        <v>164</v>
      </c>
      <c r="BE479" s="232">
        <f>IF(N479="základní",J479,0)</f>
        <v>0</v>
      </c>
      <c r="BF479" s="232">
        <f>IF(N479="snížená",J479,0)</f>
        <v>0</v>
      </c>
      <c r="BG479" s="232">
        <f>IF(N479="zákl. přenesená",J479,0)</f>
        <v>0</v>
      </c>
      <c r="BH479" s="232">
        <f>IF(N479="sníž. přenesená",J479,0)</f>
        <v>0</v>
      </c>
      <c r="BI479" s="232">
        <f>IF(N479="nulová",J479,0)</f>
        <v>0</v>
      </c>
      <c r="BJ479" s="24" t="s">
        <v>80</v>
      </c>
      <c r="BK479" s="232">
        <f>ROUND(I479*H479,2)</f>
        <v>0</v>
      </c>
      <c r="BL479" s="24" t="s">
        <v>171</v>
      </c>
      <c r="BM479" s="24" t="s">
        <v>477</v>
      </c>
    </row>
    <row r="480" s="11" customFormat="1">
      <c r="B480" s="233"/>
      <c r="C480" s="234"/>
      <c r="D480" s="235" t="s">
        <v>173</v>
      </c>
      <c r="E480" s="236" t="s">
        <v>21</v>
      </c>
      <c r="F480" s="237" t="s">
        <v>174</v>
      </c>
      <c r="G480" s="234"/>
      <c r="H480" s="236" t="s">
        <v>21</v>
      </c>
      <c r="I480" s="238"/>
      <c r="J480" s="234"/>
      <c r="K480" s="234"/>
      <c r="L480" s="239"/>
      <c r="M480" s="240"/>
      <c r="N480" s="241"/>
      <c r="O480" s="241"/>
      <c r="P480" s="241"/>
      <c r="Q480" s="241"/>
      <c r="R480" s="241"/>
      <c r="S480" s="241"/>
      <c r="T480" s="242"/>
      <c r="AT480" s="243" t="s">
        <v>173</v>
      </c>
      <c r="AU480" s="243" t="s">
        <v>82</v>
      </c>
      <c r="AV480" s="11" t="s">
        <v>80</v>
      </c>
      <c r="AW480" s="11" t="s">
        <v>35</v>
      </c>
      <c r="AX480" s="11" t="s">
        <v>72</v>
      </c>
      <c r="AY480" s="243" t="s">
        <v>164</v>
      </c>
    </row>
    <row r="481" s="11" customFormat="1">
      <c r="B481" s="233"/>
      <c r="C481" s="234"/>
      <c r="D481" s="235" t="s">
        <v>173</v>
      </c>
      <c r="E481" s="236" t="s">
        <v>21</v>
      </c>
      <c r="F481" s="237" t="s">
        <v>289</v>
      </c>
      <c r="G481" s="234"/>
      <c r="H481" s="236" t="s">
        <v>21</v>
      </c>
      <c r="I481" s="238"/>
      <c r="J481" s="234"/>
      <c r="K481" s="234"/>
      <c r="L481" s="239"/>
      <c r="M481" s="240"/>
      <c r="N481" s="241"/>
      <c r="O481" s="241"/>
      <c r="P481" s="241"/>
      <c r="Q481" s="241"/>
      <c r="R481" s="241"/>
      <c r="S481" s="241"/>
      <c r="T481" s="242"/>
      <c r="AT481" s="243" t="s">
        <v>173</v>
      </c>
      <c r="AU481" s="243" t="s">
        <v>82</v>
      </c>
      <c r="AV481" s="11" t="s">
        <v>80</v>
      </c>
      <c r="AW481" s="11" t="s">
        <v>35</v>
      </c>
      <c r="AX481" s="11" t="s">
        <v>72</v>
      </c>
      <c r="AY481" s="243" t="s">
        <v>164</v>
      </c>
    </row>
    <row r="482" s="11" customFormat="1">
      <c r="B482" s="233"/>
      <c r="C482" s="234"/>
      <c r="D482" s="235" t="s">
        <v>173</v>
      </c>
      <c r="E482" s="236" t="s">
        <v>21</v>
      </c>
      <c r="F482" s="237" t="s">
        <v>478</v>
      </c>
      <c r="G482" s="234"/>
      <c r="H482" s="236" t="s">
        <v>21</v>
      </c>
      <c r="I482" s="238"/>
      <c r="J482" s="234"/>
      <c r="K482" s="234"/>
      <c r="L482" s="239"/>
      <c r="M482" s="240"/>
      <c r="N482" s="241"/>
      <c r="O482" s="241"/>
      <c r="P482" s="241"/>
      <c r="Q482" s="241"/>
      <c r="R482" s="241"/>
      <c r="S482" s="241"/>
      <c r="T482" s="242"/>
      <c r="AT482" s="243" t="s">
        <v>173</v>
      </c>
      <c r="AU482" s="243" t="s">
        <v>82</v>
      </c>
      <c r="AV482" s="11" t="s">
        <v>80</v>
      </c>
      <c r="AW482" s="11" t="s">
        <v>35</v>
      </c>
      <c r="AX482" s="11" t="s">
        <v>72</v>
      </c>
      <c r="AY482" s="243" t="s">
        <v>164</v>
      </c>
    </row>
    <row r="483" s="12" customFormat="1">
      <c r="B483" s="244"/>
      <c r="C483" s="245"/>
      <c r="D483" s="235" t="s">
        <v>173</v>
      </c>
      <c r="E483" s="246" t="s">
        <v>21</v>
      </c>
      <c r="F483" s="247" t="s">
        <v>375</v>
      </c>
      <c r="G483" s="245"/>
      <c r="H483" s="248">
        <v>22.16</v>
      </c>
      <c r="I483" s="249"/>
      <c r="J483" s="245"/>
      <c r="K483" s="245"/>
      <c r="L483" s="250"/>
      <c r="M483" s="251"/>
      <c r="N483" s="252"/>
      <c r="O483" s="252"/>
      <c r="P483" s="252"/>
      <c r="Q483" s="252"/>
      <c r="R483" s="252"/>
      <c r="S483" s="252"/>
      <c r="T483" s="253"/>
      <c r="AT483" s="254" t="s">
        <v>173</v>
      </c>
      <c r="AU483" s="254" t="s">
        <v>82</v>
      </c>
      <c r="AV483" s="12" t="s">
        <v>82</v>
      </c>
      <c r="AW483" s="12" t="s">
        <v>35</v>
      </c>
      <c r="AX483" s="12" t="s">
        <v>72</v>
      </c>
      <c r="AY483" s="254" t="s">
        <v>164</v>
      </c>
    </row>
    <row r="484" s="13" customFormat="1">
      <c r="B484" s="255"/>
      <c r="C484" s="256"/>
      <c r="D484" s="235" t="s">
        <v>173</v>
      </c>
      <c r="E484" s="257" t="s">
        <v>21</v>
      </c>
      <c r="F484" s="258" t="s">
        <v>177</v>
      </c>
      <c r="G484" s="256"/>
      <c r="H484" s="259">
        <v>22.16</v>
      </c>
      <c r="I484" s="260"/>
      <c r="J484" s="256"/>
      <c r="K484" s="256"/>
      <c r="L484" s="261"/>
      <c r="M484" s="262"/>
      <c r="N484" s="263"/>
      <c r="O484" s="263"/>
      <c r="P484" s="263"/>
      <c r="Q484" s="263"/>
      <c r="R484" s="263"/>
      <c r="S484" s="263"/>
      <c r="T484" s="264"/>
      <c r="AT484" s="265" t="s">
        <v>173</v>
      </c>
      <c r="AU484" s="265" t="s">
        <v>82</v>
      </c>
      <c r="AV484" s="13" t="s">
        <v>171</v>
      </c>
      <c r="AW484" s="13" t="s">
        <v>35</v>
      </c>
      <c r="AX484" s="13" t="s">
        <v>80</v>
      </c>
      <c r="AY484" s="265" t="s">
        <v>164</v>
      </c>
    </row>
    <row r="485" s="1" customFormat="1" ht="16.5" customHeight="1">
      <c r="B485" s="46"/>
      <c r="C485" s="221" t="s">
        <v>479</v>
      </c>
      <c r="D485" s="221" t="s">
        <v>166</v>
      </c>
      <c r="E485" s="222" t="s">
        <v>480</v>
      </c>
      <c r="F485" s="223" t="s">
        <v>481</v>
      </c>
      <c r="G485" s="224" t="s">
        <v>169</v>
      </c>
      <c r="H485" s="225">
        <v>25.295999999999999</v>
      </c>
      <c r="I485" s="226"/>
      <c r="J485" s="227">
        <f>ROUND(I485*H485,2)</f>
        <v>0</v>
      </c>
      <c r="K485" s="223" t="s">
        <v>170</v>
      </c>
      <c r="L485" s="72"/>
      <c r="M485" s="228" t="s">
        <v>21</v>
      </c>
      <c r="N485" s="229" t="s">
        <v>43</v>
      </c>
      <c r="O485" s="47"/>
      <c r="P485" s="230">
        <f>O485*H485</f>
        <v>0</v>
      </c>
      <c r="Q485" s="230">
        <v>0</v>
      </c>
      <c r="R485" s="230">
        <f>Q485*H485</f>
        <v>0</v>
      </c>
      <c r="S485" s="230">
        <v>0</v>
      </c>
      <c r="T485" s="231">
        <f>S485*H485</f>
        <v>0</v>
      </c>
      <c r="AR485" s="24" t="s">
        <v>171</v>
      </c>
      <c r="AT485" s="24" t="s">
        <v>166</v>
      </c>
      <c r="AU485" s="24" t="s">
        <v>82</v>
      </c>
      <c r="AY485" s="24" t="s">
        <v>164</v>
      </c>
      <c r="BE485" s="232">
        <f>IF(N485="základní",J485,0)</f>
        <v>0</v>
      </c>
      <c r="BF485" s="232">
        <f>IF(N485="snížená",J485,0)</f>
        <v>0</v>
      </c>
      <c r="BG485" s="232">
        <f>IF(N485="zákl. přenesená",J485,0)</f>
        <v>0</v>
      </c>
      <c r="BH485" s="232">
        <f>IF(N485="sníž. přenesená",J485,0)</f>
        <v>0</v>
      </c>
      <c r="BI485" s="232">
        <f>IF(N485="nulová",J485,0)</f>
        <v>0</v>
      </c>
      <c r="BJ485" s="24" t="s">
        <v>80</v>
      </c>
      <c r="BK485" s="232">
        <f>ROUND(I485*H485,2)</f>
        <v>0</v>
      </c>
      <c r="BL485" s="24" t="s">
        <v>171</v>
      </c>
      <c r="BM485" s="24" t="s">
        <v>482</v>
      </c>
    </row>
    <row r="486" s="11" customFormat="1">
      <c r="B486" s="233"/>
      <c r="C486" s="234"/>
      <c r="D486" s="235" t="s">
        <v>173</v>
      </c>
      <c r="E486" s="236" t="s">
        <v>21</v>
      </c>
      <c r="F486" s="237" t="s">
        <v>174</v>
      </c>
      <c r="G486" s="234"/>
      <c r="H486" s="236" t="s">
        <v>21</v>
      </c>
      <c r="I486" s="238"/>
      <c r="J486" s="234"/>
      <c r="K486" s="234"/>
      <c r="L486" s="239"/>
      <c r="M486" s="240"/>
      <c r="N486" s="241"/>
      <c r="O486" s="241"/>
      <c r="P486" s="241"/>
      <c r="Q486" s="241"/>
      <c r="R486" s="241"/>
      <c r="S486" s="241"/>
      <c r="T486" s="242"/>
      <c r="AT486" s="243" t="s">
        <v>173</v>
      </c>
      <c r="AU486" s="243" t="s">
        <v>82</v>
      </c>
      <c r="AV486" s="11" t="s">
        <v>80</v>
      </c>
      <c r="AW486" s="11" t="s">
        <v>35</v>
      </c>
      <c r="AX486" s="11" t="s">
        <v>72</v>
      </c>
      <c r="AY486" s="243" t="s">
        <v>164</v>
      </c>
    </row>
    <row r="487" s="11" customFormat="1">
      <c r="B487" s="233"/>
      <c r="C487" s="234"/>
      <c r="D487" s="235" t="s">
        <v>173</v>
      </c>
      <c r="E487" s="236" t="s">
        <v>21</v>
      </c>
      <c r="F487" s="237" t="s">
        <v>289</v>
      </c>
      <c r="G487" s="234"/>
      <c r="H487" s="236" t="s">
        <v>21</v>
      </c>
      <c r="I487" s="238"/>
      <c r="J487" s="234"/>
      <c r="K487" s="234"/>
      <c r="L487" s="239"/>
      <c r="M487" s="240"/>
      <c r="N487" s="241"/>
      <c r="O487" s="241"/>
      <c r="P487" s="241"/>
      <c r="Q487" s="241"/>
      <c r="R487" s="241"/>
      <c r="S487" s="241"/>
      <c r="T487" s="242"/>
      <c r="AT487" s="243" t="s">
        <v>173</v>
      </c>
      <c r="AU487" s="243" t="s">
        <v>82</v>
      </c>
      <c r="AV487" s="11" t="s">
        <v>80</v>
      </c>
      <c r="AW487" s="11" t="s">
        <v>35</v>
      </c>
      <c r="AX487" s="11" t="s">
        <v>72</v>
      </c>
      <c r="AY487" s="243" t="s">
        <v>164</v>
      </c>
    </row>
    <row r="488" s="11" customFormat="1">
      <c r="B488" s="233"/>
      <c r="C488" s="234"/>
      <c r="D488" s="235" t="s">
        <v>173</v>
      </c>
      <c r="E488" s="236" t="s">
        <v>21</v>
      </c>
      <c r="F488" s="237" t="s">
        <v>483</v>
      </c>
      <c r="G488" s="234"/>
      <c r="H488" s="236" t="s">
        <v>21</v>
      </c>
      <c r="I488" s="238"/>
      <c r="J488" s="234"/>
      <c r="K488" s="234"/>
      <c r="L488" s="239"/>
      <c r="M488" s="240"/>
      <c r="N488" s="241"/>
      <c r="O488" s="241"/>
      <c r="P488" s="241"/>
      <c r="Q488" s="241"/>
      <c r="R488" s="241"/>
      <c r="S488" s="241"/>
      <c r="T488" s="242"/>
      <c r="AT488" s="243" t="s">
        <v>173</v>
      </c>
      <c r="AU488" s="243" t="s">
        <v>82</v>
      </c>
      <c r="AV488" s="11" t="s">
        <v>80</v>
      </c>
      <c r="AW488" s="11" t="s">
        <v>35</v>
      </c>
      <c r="AX488" s="11" t="s">
        <v>72</v>
      </c>
      <c r="AY488" s="243" t="s">
        <v>164</v>
      </c>
    </row>
    <row r="489" s="12" customFormat="1">
      <c r="B489" s="244"/>
      <c r="C489" s="245"/>
      <c r="D489" s="235" t="s">
        <v>173</v>
      </c>
      <c r="E489" s="246" t="s">
        <v>21</v>
      </c>
      <c r="F489" s="247" t="s">
        <v>375</v>
      </c>
      <c r="G489" s="245"/>
      <c r="H489" s="248">
        <v>22.16</v>
      </c>
      <c r="I489" s="249"/>
      <c r="J489" s="245"/>
      <c r="K489" s="245"/>
      <c r="L489" s="250"/>
      <c r="M489" s="251"/>
      <c r="N489" s="252"/>
      <c r="O489" s="252"/>
      <c r="P489" s="252"/>
      <c r="Q489" s="252"/>
      <c r="R489" s="252"/>
      <c r="S489" s="252"/>
      <c r="T489" s="253"/>
      <c r="AT489" s="254" t="s">
        <v>173</v>
      </c>
      <c r="AU489" s="254" t="s">
        <v>82</v>
      </c>
      <c r="AV489" s="12" t="s">
        <v>82</v>
      </c>
      <c r="AW489" s="12" t="s">
        <v>35</v>
      </c>
      <c r="AX489" s="12" t="s">
        <v>72</v>
      </c>
      <c r="AY489" s="254" t="s">
        <v>164</v>
      </c>
    </row>
    <row r="490" s="14" customFormat="1">
      <c r="B490" s="276"/>
      <c r="C490" s="277"/>
      <c r="D490" s="235" t="s">
        <v>173</v>
      </c>
      <c r="E490" s="278" t="s">
        <v>21</v>
      </c>
      <c r="F490" s="279" t="s">
        <v>330</v>
      </c>
      <c r="G490" s="277"/>
      <c r="H490" s="280">
        <v>22.16</v>
      </c>
      <c r="I490" s="281"/>
      <c r="J490" s="277"/>
      <c r="K490" s="277"/>
      <c r="L490" s="282"/>
      <c r="M490" s="283"/>
      <c r="N490" s="284"/>
      <c r="O490" s="284"/>
      <c r="P490" s="284"/>
      <c r="Q490" s="284"/>
      <c r="R490" s="284"/>
      <c r="S490" s="284"/>
      <c r="T490" s="285"/>
      <c r="AT490" s="286" t="s">
        <v>173</v>
      </c>
      <c r="AU490" s="286" t="s">
        <v>82</v>
      </c>
      <c r="AV490" s="14" t="s">
        <v>185</v>
      </c>
      <c r="AW490" s="14" t="s">
        <v>35</v>
      </c>
      <c r="AX490" s="14" t="s">
        <v>72</v>
      </c>
      <c r="AY490" s="286" t="s">
        <v>164</v>
      </c>
    </row>
    <row r="491" s="11" customFormat="1">
      <c r="B491" s="233"/>
      <c r="C491" s="234"/>
      <c r="D491" s="235" t="s">
        <v>173</v>
      </c>
      <c r="E491" s="236" t="s">
        <v>21</v>
      </c>
      <c r="F491" s="237" t="s">
        <v>174</v>
      </c>
      <c r="G491" s="234"/>
      <c r="H491" s="236" t="s">
        <v>21</v>
      </c>
      <c r="I491" s="238"/>
      <c r="J491" s="234"/>
      <c r="K491" s="234"/>
      <c r="L491" s="239"/>
      <c r="M491" s="240"/>
      <c r="N491" s="241"/>
      <c r="O491" s="241"/>
      <c r="P491" s="241"/>
      <c r="Q491" s="241"/>
      <c r="R491" s="241"/>
      <c r="S491" s="241"/>
      <c r="T491" s="242"/>
      <c r="AT491" s="243" t="s">
        <v>173</v>
      </c>
      <c r="AU491" s="243" t="s">
        <v>82</v>
      </c>
      <c r="AV491" s="11" t="s">
        <v>80</v>
      </c>
      <c r="AW491" s="11" t="s">
        <v>35</v>
      </c>
      <c r="AX491" s="11" t="s">
        <v>72</v>
      </c>
      <c r="AY491" s="243" t="s">
        <v>164</v>
      </c>
    </row>
    <row r="492" s="11" customFormat="1">
      <c r="B492" s="233"/>
      <c r="C492" s="234"/>
      <c r="D492" s="235" t="s">
        <v>173</v>
      </c>
      <c r="E492" s="236" t="s">
        <v>21</v>
      </c>
      <c r="F492" s="237" t="s">
        <v>289</v>
      </c>
      <c r="G492" s="234"/>
      <c r="H492" s="236" t="s">
        <v>21</v>
      </c>
      <c r="I492" s="238"/>
      <c r="J492" s="234"/>
      <c r="K492" s="234"/>
      <c r="L492" s="239"/>
      <c r="M492" s="240"/>
      <c r="N492" s="241"/>
      <c r="O492" s="241"/>
      <c r="P492" s="241"/>
      <c r="Q492" s="241"/>
      <c r="R492" s="241"/>
      <c r="S492" s="241"/>
      <c r="T492" s="242"/>
      <c r="AT492" s="243" t="s">
        <v>173</v>
      </c>
      <c r="AU492" s="243" t="s">
        <v>82</v>
      </c>
      <c r="AV492" s="11" t="s">
        <v>80</v>
      </c>
      <c r="AW492" s="11" t="s">
        <v>35</v>
      </c>
      <c r="AX492" s="11" t="s">
        <v>72</v>
      </c>
      <c r="AY492" s="243" t="s">
        <v>164</v>
      </c>
    </row>
    <row r="493" s="11" customFormat="1">
      <c r="B493" s="233"/>
      <c r="C493" s="234"/>
      <c r="D493" s="235" t="s">
        <v>173</v>
      </c>
      <c r="E493" s="236" t="s">
        <v>21</v>
      </c>
      <c r="F493" s="237" t="s">
        <v>484</v>
      </c>
      <c r="G493" s="234"/>
      <c r="H493" s="236" t="s">
        <v>21</v>
      </c>
      <c r="I493" s="238"/>
      <c r="J493" s="234"/>
      <c r="K493" s="234"/>
      <c r="L493" s="239"/>
      <c r="M493" s="240"/>
      <c r="N493" s="241"/>
      <c r="O493" s="241"/>
      <c r="P493" s="241"/>
      <c r="Q493" s="241"/>
      <c r="R493" s="241"/>
      <c r="S493" s="241"/>
      <c r="T493" s="242"/>
      <c r="AT493" s="243" t="s">
        <v>173</v>
      </c>
      <c r="AU493" s="243" t="s">
        <v>82</v>
      </c>
      <c r="AV493" s="11" t="s">
        <v>80</v>
      </c>
      <c r="AW493" s="11" t="s">
        <v>35</v>
      </c>
      <c r="AX493" s="11" t="s">
        <v>72</v>
      </c>
      <c r="AY493" s="243" t="s">
        <v>164</v>
      </c>
    </row>
    <row r="494" s="12" customFormat="1">
      <c r="B494" s="244"/>
      <c r="C494" s="245"/>
      <c r="D494" s="235" t="s">
        <v>173</v>
      </c>
      <c r="E494" s="246" t="s">
        <v>21</v>
      </c>
      <c r="F494" s="247" t="s">
        <v>485</v>
      </c>
      <c r="G494" s="245"/>
      <c r="H494" s="248">
        <v>3.1360000000000001</v>
      </c>
      <c r="I494" s="249"/>
      <c r="J494" s="245"/>
      <c r="K494" s="245"/>
      <c r="L494" s="250"/>
      <c r="M494" s="251"/>
      <c r="N494" s="252"/>
      <c r="O494" s="252"/>
      <c r="P494" s="252"/>
      <c r="Q494" s="252"/>
      <c r="R494" s="252"/>
      <c r="S494" s="252"/>
      <c r="T494" s="253"/>
      <c r="AT494" s="254" t="s">
        <v>173</v>
      </c>
      <c r="AU494" s="254" t="s">
        <v>82</v>
      </c>
      <c r="AV494" s="12" t="s">
        <v>82</v>
      </c>
      <c r="AW494" s="12" t="s">
        <v>35</v>
      </c>
      <c r="AX494" s="12" t="s">
        <v>72</v>
      </c>
      <c r="AY494" s="254" t="s">
        <v>164</v>
      </c>
    </row>
    <row r="495" s="11" customFormat="1">
      <c r="B495" s="233"/>
      <c r="C495" s="234"/>
      <c r="D495" s="235" t="s">
        <v>173</v>
      </c>
      <c r="E495" s="236" t="s">
        <v>21</v>
      </c>
      <c r="F495" s="237" t="s">
        <v>486</v>
      </c>
      <c r="G495" s="234"/>
      <c r="H495" s="236" t="s">
        <v>21</v>
      </c>
      <c r="I495" s="238"/>
      <c r="J495" s="234"/>
      <c r="K495" s="234"/>
      <c r="L495" s="239"/>
      <c r="M495" s="240"/>
      <c r="N495" s="241"/>
      <c r="O495" s="241"/>
      <c r="P495" s="241"/>
      <c r="Q495" s="241"/>
      <c r="R495" s="241"/>
      <c r="S495" s="241"/>
      <c r="T495" s="242"/>
      <c r="AT495" s="243" t="s">
        <v>173</v>
      </c>
      <c r="AU495" s="243" t="s">
        <v>82</v>
      </c>
      <c r="AV495" s="11" t="s">
        <v>80</v>
      </c>
      <c r="AW495" s="11" t="s">
        <v>35</v>
      </c>
      <c r="AX495" s="11" t="s">
        <v>72</v>
      </c>
      <c r="AY495" s="243" t="s">
        <v>164</v>
      </c>
    </row>
    <row r="496" s="14" customFormat="1">
      <c r="B496" s="276"/>
      <c r="C496" s="277"/>
      <c r="D496" s="235" t="s">
        <v>173</v>
      </c>
      <c r="E496" s="278" t="s">
        <v>21</v>
      </c>
      <c r="F496" s="279" t="s">
        <v>330</v>
      </c>
      <c r="G496" s="277"/>
      <c r="H496" s="280">
        <v>3.1360000000000001</v>
      </c>
      <c r="I496" s="281"/>
      <c r="J496" s="277"/>
      <c r="K496" s="277"/>
      <c r="L496" s="282"/>
      <c r="M496" s="283"/>
      <c r="N496" s="284"/>
      <c r="O496" s="284"/>
      <c r="P496" s="284"/>
      <c r="Q496" s="284"/>
      <c r="R496" s="284"/>
      <c r="S496" s="284"/>
      <c r="T496" s="285"/>
      <c r="AT496" s="286" t="s">
        <v>173</v>
      </c>
      <c r="AU496" s="286" t="s">
        <v>82</v>
      </c>
      <c r="AV496" s="14" t="s">
        <v>185</v>
      </c>
      <c r="AW496" s="14" t="s">
        <v>35</v>
      </c>
      <c r="AX496" s="14" t="s">
        <v>72</v>
      </c>
      <c r="AY496" s="286" t="s">
        <v>164</v>
      </c>
    </row>
    <row r="497" s="13" customFormat="1">
      <c r="B497" s="255"/>
      <c r="C497" s="256"/>
      <c r="D497" s="235" t="s">
        <v>173</v>
      </c>
      <c r="E497" s="257" t="s">
        <v>21</v>
      </c>
      <c r="F497" s="258" t="s">
        <v>177</v>
      </c>
      <c r="G497" s="256"/>
      <c r="H497" s="259">
        <v>25.295999999999999</v>
      </c>
      <c r="I497" s="260"/>
      <c r="J497" s="256"/>
      <c r="K497" s="256"/>
      <c r="L497" s="261"/>
      <c r="M497" s="262"/>
      <c r="N497" s="263"/>
      <c r="O497" s="263"/>
      <c r="P497" s="263"/>
      <c r="Q497" s="263"/>
      <c r="R497" s="263"/>
      <c r="S497" s="263"/>
      <c r="T497" s="264"/>
      <c r="AT497" s="265" t="s">
        <v>173</v>
      </c>
      <c r="AU497" s="265" t="s">
        <v>82</v>
      </c>
      <c r="AV497" s="13" t="s">
        <v>171</v>
      </c>
      <c r="AW497" s="13" t="s">
        <v>35</v>
      </c>
      <c r="AX497" s="13" t="s">
        <v>80</v>
      </c>
      <c r="AY497" s="265" t="s">
        <v>164</v>
      </c>
    </row>
    <row r="498" s="1" customFormat="1" ht="16.5" customHeight="1">
      <c r="B498" s="46"/>
      <c r="C498" s="221" t="s">
        <v>487</v>
      </c>
      <c r="D498" s="221" t="s">
        <v>166</v>
      </c>
      <c r="E498" s="222" t="s">
        <v>488</v>
      </c>
      <c r="F498" s="223" t="s">
        <v>489</v>
      </c>
      <c r="G498" s="224" t="s">
        <v>169</v>
      </c>
      <c r="H498" s="225">
        <v>3.1360000000000001</v>
      </c>
      <c r="I498" s="226"/>
      <c r="J498" s="227">
        <f>ROUND(I498*H498,2)</f>
        <v>0</v>
      </c>
      <c r="K498" s="223" t="s">
        <v>170</v>
      </c>
      <c r="L498" s="72"/>
      <c r="M498" s="228" t="s">
        <v>21</v>
      </c>
      <c r="N498" s="229" t="s">
        <v>43</v>
      </c>
      <c r="O498" s="47"/>
      <c r="P498" s="230">
        <f>O498*H498</f>
        <v>0</v>
      </c>
      <c r="Q498" s="230">
        <v>0</v>
      </c>
      <c r="R498" s="230">
        <f>Q498*H498</f>
        <v>0</v>
      </c>
      <c r="S498" s="230">
        <v>0</v>
      </c>
      <c r="T498" s="231">
        <f>S498*H498</f>
        <v>0</v>
      </c>
      <c r="AR498" s="24" t="s">
        <v>171</v>
      </c>
      <c r="AT498" s="24" t="s">
        <v>166</v>
      </c>
      <c r="AU498" s="24" t="s">
        <v>82</v>
      </c>
      <c r="AY498" s="24" t="s">
        <v>164</v>
      </c>
      <c r="BE498" s="232">
        <f>IF(N498="základní",J498,0)</f>
        <v>0</v>
      </c>
      <c r="BF498" s="232">
        <f>IF(N498="snížená",J498,0)</f>
        <v>0</v>
      </c>
      <c r="BG498" s="232">
        <f>IF(N498="zákl. přenesená",J498,0)</f>
        <v>0</v>
      </c>
      <c r="BH498" s="232">
        <f>IF(N498="sníž. přenesená",J498,0)</f>
        <v>0</v>
      </c>
      <c r="BI498" s="232">
        <f>IF(N498="nulová",J498,0)</f>
        <v>0</v>
      </c>
      <c r="BJ498" s="24" t="s">
        <v>80</v>
      </c>
      <c r="BK498" s="232">
        <f>ROUND(I498*H498,2)</f>
        <v>0</v>
      </c>
      <c r="BL498" s="24" t="s">
        <v>171</v>
      </c>
      <c r="BM498" s="24" t="s">
        <v>490</v>
      </c>
    </row>
    <row r="499" s="11" customFormat="1">
      <c r="B499" s="233"/>
      <c r="C499" s="234"/>
      <c r="D499" s="235" t="s">
        <v>173</v>
      </c>
      <c r="E499" s="236" t="s">
        <v>21</v>
      </c>
      <c r="F499" s="237" t="s">
        <v>174</v>
      </c>
      <c r="G499" s="234"/>
      <c r="H499" s="236" t="s">
        <v>21</v>
      </c>
      <c r="I499" s="238"/>
      <c r="J499" s="234"/>
      <c r="K499" s="234"/>
      <c r="L499" s="239"/>
      <c r="M499" s="240"/>
      <c r="N499" s="241"/>
      <c r="O499" s="241"/>
      <c r="P499" s="241"/>
      <c r="Q499" s="241"/>
      <c r="R499" s="241"/>
      <c r="S499" s="241"/>
      <c r="T499" s="242"/>
      <c r="AT499" s="243" t="s">
        <v>173</v>
      </c>
      <c r="AU499" s="243" t="s">
        <v>82</v>
      </c>
      <c r="AV499" s="11" t="s">
        <v>80</v>
      </c>
      <c r="AW499" s="11" t="s">
        <v>35</v>
      </c>
      <c r="AX499" s="11" t="s">
        <v>72</v>
      </c>
      <c r="AY499" s="243" t="s">
        <v>164</v>
      </c>
    </row>
    <row r="500" s="11" customFormat="1">
      <c r="B500" s="233"/>
      <c r="C500" s="234"/>
      <c r="D500" s="235" t="s">
        <v>173</v>
      </c>
      <c r="E500" s="236" t="s">
        <v>21</v>
      </c>
      <c r="F500" s="237" t="s">
        <v>289</v>
      </c>
      <c r="G500" s="234"/>
      <c r="H500" s="236" t="s">
        <v>21</v>
      </c>
      <c r="I500" s="238"/>
      <c r="J500" s="234"/>
      <c r="K500" s="234"/>
      <c r="L500" s="239"/>
      <c r="M500" s="240"/>
      <c r="N500" s="241"/>
      <c r="O500" s="241"/>
      <c r="P500" s="241"/>
      <c r="Q500" s="241"/>
      <c r="R500" s="241"/>
      <c r="S500" s="241"/>
      <c r="T500" s="242"/>
      <c r="AT500" s="243" t="s">
        <v>173</v>
      </c>
      <c r="AU500" s="243" t="s">
        <v>82</v>
      </c>
      <c r="AV500" s="11" t="s">
        <v>80</v>
      </c>
      <c r="AW500" s="11" t="s">
        <v>35</v>
      </c>
      <c r="AX500" s="11" t="s">
        <v>72</v>
      </c>
      <c r="AY500" s="243" t="s">
        <v>164</v>
      </c>
    </row>
    <row r="501" s="11" customFormat="1">
      <c r="B501" s="233"/>
      <c r="C501" s="234"/>
      <c r="D501" s="235" t="s">
        <v>173</v>
      </c>
      <c r="E501" s="236" t="s">
        <v>21</v>
      </c>
      <c r="F501" s="237" t="s">
        <v>484</v>
      </c>
      <c r="G501" s="234"/>
      <c r="H501" s="236" t="s">
        <v>21</v>
      </c>
      <c r="I501" s="238"/>
      <c r="J501" s="234"/>
      <c r="K501" s="234"/>
      <c r="L501" s="239"/>
      <c r="M501" s="240"/>
      <c r="N501" s="241"/>
      <c r="O501" s="241"/>
      <c r="P501" s="241"/>
      <c r="Q501" s="241"/>
      <c r="R501" s="241"/>
      <c r="S501" s="241"/>
      <c r="T501" s="242"/>
      <c r="AT501" s="243" t="s">
        <v>173</v>
      </c>
      <c r="AU501" s="243" t="s">
        <v>82</v>
      </c>
      <c r="AV501" s="11" t="s">
        <v>80</v>
      </c>
      <c r="AW501" s="11" t="s">
        <v>35</v>
      </c>
      <c r="AX501" s="11" t="s">
        <v>72</v>
      </c>
      <c r="AY501" s="243" t="s">
        <v>164</v>
      </c>
    </row>
    <row r="502" s="12" customFormat="1">
      <c r="B502" s="244"/>
      <c r="C502" s="245"/>
      <c r="D502" s="235" t="s">
        <v>173</v>
      </c>
      <c r="E502" s="246" t="s">
        <v>21</v>
      </c>
      <c r="F502" s="247" t="s">
        <v>485</v>
      </c>
      <c r="G502" s="245"/>
      <c r="H502" s="248">
        <v>3.1360000000000001</v>
      </c>
      <c r="I502" s="249"/>
      <c r="J502" s="245"/>
      <c r="K502" s="245"/>
      <c r="L502" s="250"/>
      <c r="M502" s="251"/>
      <c r="N502" s="252"/>
      <c r="O502" s="252"/>
      <c r="P502" s="252"/>
      <c r="Q502" s="252"/>
      <c r="R502" s="252"/>
      <c r="S502" s="252"/>
      <c r="T502" s="253"/>
      <c r="AT502" s="254" t="s">
        <v>173</v>
      </c>
      <c r="AU502" s="254" t="s">
        <v>82</v>
      </c>
      <c r="AV502" s="12" t="s">
        <v>82</v>
      </c>
      <c r="AW502" s="12" t="s">
        <v>35</v>
      </c>
      <c r="AX502" s="12" t="s">
        <v>72</v>
      </c>
      <c r="AY502" s="254" t="s">
        <v>164</v>
      </c>
    </row>
    <row r="503" s="11" customFormat="1">
      <c r="B503" s="233"/>
      <c r="C503" s="234"/>
      <c r="D503" s="235" t="s">
        <v>173</v>
      </c>
      <c r="E503" s="236" t="s">
        <v>21</v>
      </c>
      <c r="F503" s="237" t="s">
        <v>486</v>
      </c>
      <c r="G503" s="234"/>
      <c r="H503" s="236" t="s">
        <v>21</v>
      </c>
      <c r="I503" s="238"/>
      <c r="J503" s="234"/>
      <c r="K503" s="234"/>
      <c r="L503" s="239"/>
      <c r="M503" s="240"/>
      <c r="N503" s="241"/>
      <c r="O503" s="241"/>
      <c r="P503" s="241"/>
      <c r="Q503" s="241"/>
      <c r="R503" s="241"/>
      <c r="S503" s="241"/>
      <c r="T503" s="242"/>
      <c r="AT503" s="243" t="s">
        <v>173</v>
      </c>
      <c r="AU503" s="243" t="s">
        <v>82</v>
      </c>
      <c r="AV503" s="11" t="s">
        <v>80</v>
      </c>
      <c r="AW503" s="11" t="s">
        <v>35</v>
      </c>
      <c r="AX503" s="11" t="s">
        <v>72</v>
      </c>
      <c r="AY503" s="243" t="s">
        <v>164</v>
      </c>
    </row>
    <row r="504" s="14" customFormat="1">
      <c r="B504" s="276"/>
      <c r="C504" s="277"/>
      <c r="D504" s="235" t="s">
        <v>173</v>
      </c>
      <c r="E504" s="278" t="s">
        <v>21</v>
      </c>
      <c r="F504" s="279" t="s">
        <v>330</v>
      </c>
      <c r="G504" s="277"/>
      <c r="H504" s="280">
        <v>3.1360000000000001</v>
      </c>
      <c r="I504" s="281"/>
      <c r="J504" s="277"/>
      <c r="K504" s="277"/>
      <c r="L504" s="282"/>
      <c r="M504" s="283"/>
      <c r="N504" s="284"/>
      <c r="O504" s="284"/>
      <c r="P504" s="284"/>
      <c r="Q504" s="284"/>
      <c r="R504" s="284"/>
      <c r="S504" s="284"/>
      <c r="T504" s="285"/>
      <c r="AT504" s="286" t="s">
        <v>173</v>
      </c>
      <c r="AU504" s="286" t="s">
        <v>82</v>
      </c>
      <c r="AV504" s="14" t="s">
        <v>185</v>
      </c>
      <c r="AW504" s="14" t="s">
        <v>35</v>
      </c>
      <c r="AX504" s="14" t="s">
        <v>72</v>
      </c>
      <c r="AY504" s="286" t="s">
        <v>164</v>
      </c>
    </row>
    <row r="505" s="13" customFormat="1">
      <c r="B505" s="255"/>
      <c r="C505" s="256"/>
      <c r="D505" s="235" t="s">
        <v>173</v>
      </c>
      <c r="E505" s="257" t="s">
        <v>21</v>
      </c>
      <c r="F505" s="258" t="s">
        <v>177</v>
      </c>
      <c r="G505" s="256"/>
      <c r="H505" s="259">
        <v>3.1360000000000001</v>
      </c>
      <c r="I505" s="260"/>
      <c r="J505" s="256"/>
      <c r="K505" s="256"/>
      <c r="L505" s="261"/>
      <c r="M505" s="262"/>
      <c r="N505" s="263"/>
      <c r="O505" s="263"/>
      <c r="P505" s="263"/>
      <c r="Q505" s="263"/>
      <c r="R505" s="263"/>
      <c r="S505" s="263"/>
      <c r="T505" s="264"/>
      <c r="AT505" s="265" t="s">
        <v>173</v>
      </c>
      <c r="AU505" s="265" t="s">
        <v>82</v>
      </c>
      <c r="AV505" s="13" t="s">
        <v>171</v>
      </c>
      <c r="AW505" s="13" t="s">
        <v>35</v>
      </c>
      <c r="AX505" s="13" t="s">
        <v>80</v>
      </c>
      <c r="AY505" s="265" t="s">
        <v>164</v>
      </c>
    </row>
    <row r="506" s="1" customFormat="1" ht="25.5" customHeight="1">
      <c r="B506" s="46"/>
      <c r="C506" s="221" t="s">
        <v>491</v>
      </c>
      <c r="D506" s="221" t="s">
        <v>166</v>
      </c>
      <c r="E506" s="222" t="s">
        <v>492</v>
      </c>
      <c r="F506" s="223" t="s">
        <v>493</v>
      </c>
      <c r="G506" s="224" t="s">
        <v>169</v>
      </c>
      <c r="H506" s="225">
        <v>22.16</v>
      </c>
      <c r="I506" s="226"/>
      <c r="J506" s="227">
        <f>ROUND(I506*H506,2)</f>
        <v>0</v>
      </c>
      <c r="K506" s="223" t="s">
        <v>170</v>
      </c>
      <c r="L506" s="72"/>
      <c r="M506" s="228" t="s">
        <v>21</v>
      </c>
      <c r="N506" s="229" t="s">
        <v>43</v>
      </c>
      <c r="O506" s="47"/>
      <c r="P506" s="230">
        <f>O506*H506</f>
        <v>0</v>
      </c>
      <c r="Q506" s="230">
        <v>0</v>
      </c>
      <c r="R506" s="230">
        <f>Q506*H506</f>
        <v>0</v>
      </c>
      <c r="S506" s="230">
        <v>0.037499999999999999</v>
      </c>
      <c r="T506" s="231">
        <f>S506*H506</f>
        <v>0.83099999999999996</v>
      </c>
      <c r="AR506" s="24" t="s">
        <v>171</v>
      </c>
      <c r="AT506" s="24" t="s">
        <v>166</v>
      </c>
      <c r="AU506" s="24" t="s">
        <v>82</v>
      </c>
      <c r="AY506" s="24" t="s">
        <v>164</v>
      </c>
      <c r="BE506" s="232">
        <f>IF(N506="základní",J506,0)</f>
        <v>0</v>
      </c>
      <c r="BF506" s="232">
        <f>IF(N506="snížená",J506,0)</f>
        <v>0</v>
      </c>
      <c r="BG506" s="232">
        <f>IF(N506="zákl. přenesená",J506,0)</f>
        <v>0</v>
      </c>
      <c r="BH506" s="232">
        <f>IF(N506="sníž. přenesená",J506,0)</f>
        <v>0</v>
      </c>
      <c r="BI506" s="232">
        <f>IF(N506="nulová",J506,0)</f>
        <v>0</v>
      </c>
      <c r="BJ506" s="24" t="s">
        <v>80</v>
      </c>
      <c r="BK506" s="232">
        <f>ROUND(I506*H506,2)</f>
        <v>0</v>
      </c>
      <c r="BL506" s="24" t="s">
        <v>171</v>
      </c>
      <c r="BM506" s="24" t="s">
        <v>494</v>
      </c>
    </row>
    <row r="507" s="11" customFormat="1">
      <c r="B507" s="233"/>
      <c r="C507" s="234"/>
      <c r="D507" s="235" t="s">
        <v>173</v>
      </c>
      <c r="E507" s="236" t="s">
        <v>21</v>
      </c>
      <c r="F507" s="237" t="s">
        <v>174</v>
      </c>
      <c r="G507" s="234"/>
      <c r="H507" s="236" t="s">
        <v>21</v>
      </c>
      <c r="I507" s="238"/>
      <c r="J507" s="234"/>
      <c r="K507" s="234"/>
      <c r="L507" s="239"/>
      <c r="M507" s="240"/>
      <c r="N507" s="241"/>
      <c r="O507" s="241"/>
      <c r="P507" s="241"/>
      <c r="Q507" s="241"/>
      <c r="R507" s="241"/>
      <c r="S507" s="241"/>
      <c r="T507" s="242"/>
      <c r="AT507" s="243" t="s">
        <v>173</v>
      </c>
      <c r="AU507" s="243" t="s">
        <v>82</v>
      </c>
      <c r="AV507" s="11" t="s">
        <v>80</v>
      </c>
      <c r="AW507" s="11" t="s">
        <v>35</v>
      </c>
      <c r="AX507" s="11" t="s">
        <v>72</v>
      </c>
      <c r="AY507" s="243" t="s">
        <v>164</v>
      </c>
    </row>
    <row r="508" s="11" customFormat="1">
      <c r="B508" s="233"/>
      <c r="C508" s="234"/>
      <c r="D508" s="235" t="s">
        <v>173</v>
      </c>
      <c r="E508" s="236" t="s">
        <v>21</v>
      </c>
      <c r="F508" s="237" t="s">
        <v>289</v>
      </c>
      <c r="G508" s="234"/>
      <c r="H508" s="236" t="s">
        <v>21</v>
      </c>
      <c r="I508" s="238"/>
      <c r="J508" s="234"/>
      <c r="K508" s="234"/>
      <c r="L508" s="239"/>
      <c r="M508" s="240"/>
      <c r="N508" s="241"/>
      <c r="O508" s="241"/>
      <c r="P508" s="241"/>
      <c r="Q508" s="241"/>
      <c r="R508" s="241"/>
      <c r="S508" s="241"/>
      <c r="T508" s="242"/>
      <c r="AT508" s="243" t="s">
        <v>173</v>
      </c>
      <c r="AU508" s="243" t="s">
        <v>82</v>
      </c>
      <c r="AV508" s="11" t="s">
        <v>80</v>
      </c>
      <c r="AW508" s="11" t="s">
        <v>35</v>
      </c>
      <c r="AX508" s="11" t="s">
        <v>72</v>
      </c>
      <c r="AY508" s="243" t="s">
        <v>164</v>
      </c>
    </row>
    <row r="509" s="11" customFormat="1">
      <c r="B509" s="233"/>
      <c r="C509" s="234"/>
      <c r="D509" s="235" t="s">
        <v>173</v>
      </c>
      <c r="E509" s="236" t="s">
        <v>21</v>
      </c>
      <c r="F509" s="237" t="s">
        <v>495</v>
      </c>
      <c r="G509" s="234"/>
      <c r="H509" s="236" t="s">
        <v>21</v>
      </c>
      <c r="I509" s="238"/>
      <c r="J509" s="234"/>
      <c r="K509" s="234"/>
      <c r="L509" s="239"/>
      <c r="M509" s="240"/>
      <c r="N509" s="241"/>
      <c r="O509" s="241"/>
      <c r="P509" s="241"/>
      <c r="Q509" s="241"/>
      <c r="R509" s="241"/>
      <c r="S509" s="241"/>
      <c r="T509" s="242"/>
      <c r="AT509" s="243" t="s">
        <v>173</v>
      </c>
      <c r="AU509" s="243" t="s">
        <v>82</v>
      </c>
      <c r="AV509" s="11" t="s">
        <v>80</v>
      </c>
      <c r="AW509" s="11" t="s">
        <v>35</v>
      </c>
      <c r="AX509" s="11" t="s">
        <v>72</v>
      </c>
      <c r="AY509" s="243" t="s">
        <v>164</v>
      </c>
    </row>
    <row r="510" s="12" customFormat="1">
      <c r="B510" s="244"/>
      <c r="C510" s="245"/>
      <c r="D510" s="235" t="s">
        <v>173</v>
      </c>
      <c r="E510" s="246" t="s">
        <v>21</v>
      </c>
      <c r="F510" s="247" t="s">
        <v>496</v>
      </c>
      <c r="G510" s="245"/>
      <c r="H510" s="248">
        <v>22.16</v>
      </c>
      <c r="I510" s="249"/>
      <c r="J510" s="245"/>
      <c r="K510" s="245"/>
      <c r="L510" s="250"/>
      <c r="M510" s="251"/>
      <c r="N510" s="252"/>
      <c r="O510" s="252"/>
      <c r="P510" s="252"/>
      <c r="Q510" s="252"/>
      <c r="R510" s="252"/>
      <c r="S510" s="252"/>
      <c r="T510" s="253"/>
      <c r="AT510" s="254" t="s">
        <v>173</v>
      </c>
      <c r="AU510" s="254" t="s">
        <v>82</v>
      </c>
      <c r="AV510" s="12" t="s">
        <v>82</v>
      </c>
      <c r="AW510" s="12" t="s">
        <v>35</v>
      </c>
      <c r="AX510" s="12" t="s">
        <v>72</v>
      </c>
      <c r="AY510" s="254" t="s">
        <v>164</v>
      </c>
    </row>
    <row r="511" s="13" customFormat="1">
      <c r="B511" s="255"/>
      <c r="C511" s="256"/>
      <c r="D511" s="235" t="s">
        <v>173</v>
      </c>
      <c r="E511" s="257" t="s">
        <v>21</v>
      </c>
      <c r="F511" s="258" t="s">
        <v>177</v>
      </c>
      <c r="G511" s="256"/>
      <c r="H511" s="259">
        <v>22.16</v>
      </c>
      <c r="I511" s="260"/>
      <c r="J511" s="256"/>
      <c r="K511" s="256"/>
      <c r="L511" s="261"/>
      <c r="M511" s="262"/>
      <c r="N511" s="263"/>
      <c r="O511" s="263"/>
      <c r="P511" s="263"/>
      <c r="Q511" s="263"/>
      <c r="R511" s="263"/>
      <c r="S511" s="263"/>
      <c r="T511" s="264"/>
      <c r="AT511" s="265" t="s">
        <v>173</v>
      </c>
      <c r="AU511" s="265" t="s">
        <v>82</v>
      </c>
      <c r="AV511" s="13" t="s">
        <v>171</v>
      </c>
      <c r="AW511" s="13" t="s">
        <v>35</v>
      </c>
      <c r="AX511" s="13" t="s">
        <v>80</v>
      </c>
      <c r="AY511" s="265" t="s">
        <v>164</v>
      </c>
    </row>
    <row r="512" s="1" customFormat="1" ht="25.5" customHeight="1">
      <c r="B512" s="46"/>
      <c r="C512" s="221" t="s">
        <v>497</v>
      </c>
      <c r="D512" s="221" t="s">
        <v>166</v>
      </c>
      <c r="E512" s="222" t="s">
        <v>498</v>
      </c>
      <c r="F512" s="223" t="s">
        <v>499</v>
      </c>
      <c r="G512" s="224" t="s">
        <v>169</v>
      </c>
      <c r="H512" s="225">
        <v>22.16</v>
      </c>
      <c r="I512" s="226"/>
      <c r="J512" s="227">
        <f>ROUND(I512*H512,2)</f>
        <v>0</v>
      </c>
      <c r="K512" s="223" t="s">
        <v>170</v>
      </c>
      <c r="L512" s="72"/>
      <c r="M512" s="228" t="s">
        <v>21</v>
      </c>
      <c r="N512" s="229" t="s">
        <v>43</v>
      </c>
      <c r="O512" s="47"/>
      <c r="P512" s="230">
        <f>O512*H512</f>
        <v>0</v>
      </c>
      <c r="Q512" s="230">
        <v>0.037194999999999999</v>
      </c>
      <c r="R512" s="230">
        <f>Q512*H512</f>
        <v>0.82424120000000001</v>
      </c>
      <c r="S512" s="230">
        <v>0</v>
      </c>
      <c r="T512" s="231">
        <f>S512*H512</f>
        <v>0</v>
      </c>
      <c r="AR512" s="24" t="s">
        <v>171</v>
      </c>
      <c r="AT512" s="24" t="s">
        <v>166</v>
      </c>
      <c r="AU512" s="24" t="s">
        <v>82</v>
      </c>
      <c r="AY512" s="24" t="s">
        <v>164</v>
      </c>
      <c r="BE512" s="232">
        <f>IF(N512="základní",J512,0)</f>
        <v>0</v>
      </c>
      <c r="BF512" s="232">
        <f>IF(N512="snížená",J512,0)</f>
        <v>0</v>
      </c>
      <c r="BG512" s="232">
        <f>IF(N512="zákl. přenesená",J512,0)</f>
        <v>0</v>
      </c>
      <c r="BH512" s="232">
        <f>IF(N512="sníž. přenesená",J512,0)</f>
        <v>0</v>
      </c>
      <c r="BI512" s="232">
        <f>IF(N512="nulová",J512,0)</f>
        <v>0</v>
      </c>
      <c r="BJ512" s="24" t="s">
        <v>80</v>
      </c>
      <c r="BK512" s="232">
        <f>ROUND(I512*H512,2)</f>
        <v>0</v>
      </c>
      <c r="BL512" s="24" t="s">
        <v>171</v>
      </c>
      <c r="BM512" s="24" t="s">
        <v>500</v>
      </c>
    </row>
    <row r="513" s="11" customFormat="1">
      <c r="B513" s="233"/>
      <c r="C513" s="234"/>
      <c r="D513" s="235" t="s">
        <v>173</v>
      </c>
      <c r="E513" s="236" t="s">
        <v>21</v>
      </c>
      <c r="F513" s="237" t="s">
        <v>174</v>
      </c>
      <c r="G513" s="234"/>
      <c r="H513" s="236" t="s">
        <v>21</v>
      </c>
      <c r="I513" s="238"/>
      <c r="J513" s="234"/>
      <c r="K513" s="234"/>
      <c r="L513" s="239"/>
      <c r="M513" s="240"/>
      <c r="N513" s="241"/>
      <c r="O513" s="241"/>
      <c r="P513" s="241"/>
      <c r="Q513" s="241"/>
      <c r="R513" s="241"/>
      <c r="S513" s="241"/>
      <c r="T513" s="242"/>
      <c r="AT513" s="243" t="s">
        <v>173</v>
      </c>
      <c r="AU513" s="243" t="s">
        <v>82</v>
      </c>
      <c r="AV513" s="11" t="s">
        <v>80</v>
      </c>
      <c r="AW513" s="11" t="s">
        <v>35</v>
      </c>
      <c r="AX513" s="11" t="s">
        <v>72</v>
      </c>
      <c r="AY513" s="243" t="s">
        <v>164</v>
      </c>
    </row>
    <row r="514" s="11" customFormat="1">
      <c r="B514" s="233"/>
      <c r="C514" s="234"/>
      <c r="D514" s="235" t="s">
        <v>173</v>
      </c>
      <c r="E514" s="236" t="s">
        <v>21</v>
      </c>
      <c r="F514" s="237" t="s">
        <v>289</v>
      </c>
      <c r="G514" s="234"/>
      <c r="H514" s="236" t="s">
        <v>21</v>
      </c>
      <c r="I514" s="238"/>
      <c r="J514" s="234"/>
      <c r="K514" s="234"/>
      <c r="L514" s="239"/>
      <c r="M514" s="240"/>
      <c r="N514" s="241"/>
      <c r="O514" s="241"/>
      <c r="P514" s="241"/>
      <c r="Q514" s="241"/>
      <c r="R514" s="241"/>
      <c r="S514" s="241"/>
      <c r="T514" s="242"/>
      <c r="AT514" s="243" t="s">
        <v>173</v>
      </c>
      <c r="AU514" s="243" t="s">
        <v>82</v>
      </c>
      <c r="AV514" s="11" t="s">
        <v>80</v>
      </c>
      <c r="AW514" s="11" t="s">
        <v>35</v>
      </c>
      <c r="AX514" s="11" t="s">
        <v>72</v>
      </c>
      <c r="AY514" s="243" t="s">
        <v>164</v>
      </c>
    </row>
    <row r="515" s="11" customFormat="1">
      <c r="B515" s="233"/>
      <c r="C515" s="234"/>
      <c r="D515" s="235" t="s">
        <v>173</v>
      </c>
      <c r="E515" s="236" t="s">
        <v>21</v>
      </c>
      <c r="F515" s="237" t="s">
        <v>495</v>
      </c>
      <c r="G515" s="234"/>
      <c r="H515" s="236" t="s">
        <v>21</v>
      </c>
      <c r="I515" s="238"/>
      <c r="J515" s="234"/>
      <c r="K515" s="234"/>
      <c r="L515" s="239"/>
      <c r="M515" s="240"/>
      <c r="N515" s="241"/>
      <c r="O515" s="241"/>
      <c r="P515" s="241"/>
      <c r="Q515" s="241"/>
      <c r="R515" s="241"/>
      <c r="S515" s="241"/>
      <c r="T515" s="242"/>
      <c r="AT515" s="243" t="s">
        <v>173</v>
      </c>
      <c r="AU515" s="243" t="s">
        <v>82</v>
      </c>
      <c r="AV515" s="11" t="s">
        <v>80</v>
      </c>
      <c r="AW515" s="11" t="s">
        <v>35</v>
      </c>
      <c r="AX515" s="11" t="s">
        <v>72</v>
      </c>
      <c r="AY515" s="243" t="s">
        <v>164</v>
      </c>
    </row>
    <row r="516" s="12" customFormat="1">
      <c r="B516" s="244"/>
      <c r="C516" s="245"/>
      <c r="D516" s="235" t="s">
        <v>173</v>
      </c>
      <c r="E516" s="246" t="s">
        <v>21</v>
      </c>
      <c r="F516" s="247" t="s">
        <v>496</v>
      </c>
      <c r="G516" s="245"/>
      <c r="H516" s="248">
        <v>22.16</v>
      </c>
      <c r="I516" s="249"/>
      <c r="J516" s="245"/>
      <c r="K516" s="245"/>
      <c r="L516" s="250"/>
      <c r="M516" s="251"/>
      <c r="N516" s="252"/>
      <c r="O516" s="252"/>
      <c r="P516" s="252"/>
      <c r="Q516" s="252"/>
      <c r="R516" s="252"/>
      <c r="S516" s="252"/>
      <c r="T516" s="253"/>
      <c r="AT516" s="254" t="s">
        <v>173</v>
      </c>
      <c r="AU516" s="254" t="s">
        <v>82</v>
      </c>
      <c r="AV516" s="12" t="s">
        <v>82</v>
      </c>
      <c r="AW516" s="12" t="s">
        <v>35</v>
      </c>
      <c r="AX516" s="12" t="s">
        <v>72</v>
      </c>
      <c r="AY516" s="254" t="s">
        <v>164</v>
      </c>
    </row>
    <row r="517" s="13" customFormat="1">
      <c r="B517" s="255"/>
      <c r="C517" s="256"/>
      <c r="D517" s="235" t="s">
        <v>173</v>
      </c>
      <c r="E517" s="257" t="s">
        <v>21</v>
      </c>
      <c r="F517" s="258" t="s">
        <v>177</v>
      </c>
      <c r="G517" s="256"/>
      <c r="H517" s="259">
        <v>22.16</v>
      </c>
      <c r="I517" s="260"/>
      <c r="J517" s="256"/>
      <c r="K517" s="256"/>
      <c r="L517" s="261"/>
      <c r="M517" s="262"/>
      <c r="N517" s="263"/>
      <c r="O517" s="263"/>
      <c r="P517" s="263"/>
      <c r="Q517" s="263"/>
      <c r="R517" s="263"/>
      <c r="S517" s="263"/>
      <c r="T517" s="264"/>
      <c r="AT517" s="265" t="s">
        <v>173</v>
      </c>
      <c r="AU517" s="265" t="s">
        <v>82</v>
      </c>
      <c r="AV517" s="13" t="s">
        <v>171</v>
      </c>
      <c r="AW517" s="13" t="s">
        <v>35</v>
      </c>
      <c r="AX517" s="13" t="s">
        <v>80</v>
      </c>
      <c r="AY517" s="265" t="s">
        <v>164</v>
      </c>
    </row>
    <row r="518" s="1" customFormat="1" ht="25.5" customHeight="1">
      <c r="B518" s="46"/>
      <c r="C518" s="221" t="s">
        <v>501</v>
      </c>
      <c r="D518" s="221" t="s">
        <v>166</v>
      </c>
      <c r="E518" s="222" t="s">
        <v>502</v>
      </c>
      <c r="F518" s="223" t="s">
        <v>503</v>
      </c>
      <c r="G518" s="224" t="s">
        <v>169</v>
      </c>
      <c r="H518" s="225">
        <v>22.16</v>
      </c>
      <c r="I518" s="226"/>
      <c r="J518" s="227">
        <f>ROUND(I518*H518,2)</f>
        <v>0</v>
      </c>
      <c r="K518" s="223" t="s">
        <v>170</v>
      </c>
      <c r="L518" s="72"/>
      <c r="M518" s="228" t="s">
        <v>21</v>
      </c>
      <c r="N518" s="229" t="s">
        <v>43</v>
      </c>
      <c r="O518" s="47"/>
      <c r="P518" s="230">
        <f>O518*H518</f>
        <v>0</v>
      </c>
      <c r="Q518" s="230">
        <v>0</v>
      </c>
      <c r="R518" s="230">
        <f>Q518*H518</f>
        <v>0</v>
      </c>
      <c r="S518" s="230">
        <v>0</v>
      </c>
      <c r="T518" s="231">
        <f>S518*H518</f>
        <v>0</v>
      </c>
      <c r="AR518" s="24" t="s">
        <v>171</v>
      </c>
      <c r="AT518" s="24" t="s">
        <v>166</v>
      </c>
      <c r="AU518" s="24" t="s">
        <v>82</v>
      </c>
      <c r="AY518" s="24" t="s">
        <v>164</v>
      </c>
      <c r="BE518" s="232">
        <f>IF(N518="základní",J518,0)</f>
        <v>0</v>
      </c>
      <c r="BF518" s="232">
        <f>IF(N518="snížená",J518,0)</f>
        <v>0</v>
      </c>
      <c r="BG518" s="232">
        <f>IF(N518="zákl. přenesená",J518,0)</f>
        <v>0</v>
      </c>
      <c r="BH518" s="232">
        <f>IF(N518="sníž. přenesená",J518,0)</f>
        <v>0</v>
      </c>
      <c r="BI518" s="232">
        <f>IF(N518="nulová",J518,0)</f>
        <v>0</v>
      </c>
      <c r="BJ518" s="24" t="s">
        <v>80</v>
      </c>
      <c r="BK518" s="232">
        <f>ROUND(I518*H518,2)</f>
        <v>0</v>
      </c>
      <c r="BL518" s="24" t="s">
        <v>171</v>
      </c>
      <c r="BM518" s="24" t="s">
        <v>504</v>
      </c>
    </row>
    <row r="519" s="11" customFormat="1">
      <c r="B519" s="233"/>
      <c r="C519" s="234"/>
      <c r="D519" s="235" t="s">
        <v>173</v>
      </c>
      <c r="E519" s="236" t="s">
        <v>21</v>
      </c>
      <c r="F519" s="237" t="s">
        <v>174</v>
      </c>
      <c r="G519" s="234"/>
      <c r="H519" s="236" t="s">
        <v>21</v>
      </c>
      <c r="I519" s="238"/>
      <c r="J519" s="234"/>
      <c r="K519" s="234"/>
      <c r="L519" s="239"/>
      <c r="M519" s="240"/>
      <c r="N519" s="241"/>
      <c r="O519" s="241"/>
      <c r="P519" s="241"/>
      <c r="Q519" s="241"/>
      <c r="R519" s="241"/>
      <c r="S519" s="241"/>
      <c r="T519" s="242"/>
      <c r="AT519" s="243" t="s">
        <v>173</v>
      </c>
      <c r="AU519" s="243" t="s">
        <v>82</v>
      </c>
      <c r="AV519" s="11" t="s">
        <v>80</v>
      </c>
      <c r="AW519" s="11" t="s">
        <v>35</v>
      </c>
      <c r="AX519" s="11" t="s">
        <v>72</v>
      </c>
      <c r="AY519" s="243" t="s">
        <v>164</v>
      </c>
    </row>
    <row r="520" s="11" customFormat="1">
      <c r="B520" s="233"/>
      <c r="C520" s="234"/>
      <c r="D520" s="235" t="s">
        <v>173</v>
      </c>
      <c r="E520" s="236" t="s">
        <v>21</v>
      </c>
      <c r="F520" s="237" t="s">
        <v>289</v>
      </c>
      <c r="G520" s="234"/>
      <c r="H520" s="236" t="s">
        <v>21</v>
      </c>
      <c r="I520" s="238"/>
      <c r="J520" s="234"/>
      <c r="K520" s="234"/>
      <c r="L520" s="239"/>
      <c r="M520" s="240"/>
      <c r="N520" s="241"/>
      <c r="O520" s="241"/>
      <c r="P520" s="241"/>
      <c r="Q520" s="241"/>
      <c r="R520" s="241"/>
      <c r="S520" s="241"/>
      <c r="T520" s="242"/>
      <c r="AT520" s="243" t="s">
        <v>173</v>
      </c>
      <c r="AU520" s="243" t="s">
        <v>82</v>
      </c>
      <c r="AV520" s="11" t="s">
        <v>80</v>
      </c>
      <c r="AW520" s="11" t="s">
        <v>35</v>
      </c>
      <c r="AX520" s="11" t="s">
        <v>72</v>
      </c>
      <c r="AY520" s="243" t="s">
        <v>164</v>
      </c>
    </row>
    <row r="521" s="11" customFormat="1">
      <c r="B521" s="233"/>
      <c r="C521" s="234"/>
      <c r="D521" s="235" t="s">
        <v>173</v>
      </c>
      <c r="E521" s="236" t="s">
        <v>21</v>
      </c>
      <c r="F521" s="237" t="s">
        <v>495</v>
      </c>
      <c r="G521" s="234"/>
      <c r="H521" s="236" t="s">
        <v>21</v>
      </c>
      <c r="I521" s="238"/>
      <c r="J521" s="234"/>
      <c r="K521" s="234"/>
      <c r="L521" s="239"/>
      <c r="M521" s="240"/>
      <c r="N521" s="241"/>
      <c r="O521" s="241"/>
      <c r="P521" s="241"/>
      <c r="Q521" s="241"/>
      <c r="R521" s="241"/>
      <c r="S521" s="241"/>
      <c r="T521" s="242"/>
      <c r="AT521" s="243" t="s">
        <v>173</v>
      </c>
      <c r="AU521" s="243" t="s">
        <v>82</v>
      </c>
      <c r="AV521" s="11" t="s">
        <v>80</v>
      </c>
      <c r="AW521" s="11" t="s">
        <v>35</v>
      </c>
      <c r="AX521" s="11" t="s">
        <v>72</v>
      </c>
      <c r="AY521" s="243" t="s">
        <v>164</v>
      </c>
    </row>
    <row r="522" s="12" customFormat="1">
      <c r="B522" s="244"/>
      <c r="C522" s="245"/>
      <c r="D522" s="235" t="s">
        <v>173</v>
      </c>
      <c r="E522" s="246" t="s">
        <v>21</v>
      </c>
      <c r="F522" s="247" t="s">
        <v>496</v>
      </c>
      <c r="G522" s="245"/>
      <c r="H522" s="248">
        <v>22.16</v>
      </c>
      <c r="I522" s="249"/>
      <c r="J522" s="245"/>
      <c r="K522" s="245"/>
      <c r="L522" s="250"/>
      <c r="M522" s="251"/>
      <c r="N522" s="252"/>
      <c r="O522" s="252"/>
      <c r="P522" s="252"/>
      <c r="Q522" s="252"/>
      <c r="R522" s="252"/>
      <c r="S522" s="252"/>
      <c r="T522" s="253"/>
      <c r="AT522" s="254" t="s">
        <v>173</v>
      </c>
      <c r="AU522" s="254" t="s">
        <v>82</v>
      </c>
      <c r="AV522" s="12" t="s">
        <v>82</v>
      </c>
      <c r="AW522" s="12" t="s">
        <v>35</v>
      </c>
      <c r="AX522" s="12" t="s">
        <v>72</v>
      </c>
      <c r="AY522" s="254" t="s">
        <v>164</v>
      </c>
    </row>
    <row r="523" s="13" customFormat="1">
      <c r="B523" s="255"/>
      <c r="C523" s="256"/>
      <c r="D523" s="235" t="s">
        <v>173</v>
      </c>
      <c r="E523" s="257" t="s">
        <v>21</v>
      </c>
      <c r="F523" s="258" t="s">
        <v>177</v>
      </c>
      <c r="G523" s="256"/>
      <c r="H523" s="259">
        <v>22.16</v>
      </c>
      <c r="I523" s="260"/>
      <c r="J523" s="256"/>
      <c r="K523" s="256"/>
      <c r="L523" s="261"/>
      <c r="M523" s="262"/>
      <c r="N523" s="263"/>
      <c r="O523" s="263"/>
      <c r="P523" s="263"/>
      <c r="Q523" s="263"/>
      <c r="R523" s="263"/>
      <c r="S523" s="263"/>
      <c r="T523" s="264"/>
      <c r="AT523" s="265" t="s">
        <v>173</v>
      </c>
      <c r="AU523" s="265" t="s">
        <v>82</v>
      </c>
      <c r="AV523" s="13" t="s">
        <v>171</v>
      </c>
      <c r="AW523" s="13" t="s">
        <v>35</v>
      </c>
      <c r="AX523" s="13" t="s">
        <v>80</v>
      </c>
      <c r="AY523" s="265" t="s">
        <v>164</v>
      </c>
    </row>
    <row r="524" s="10" customFormat="1" ht="29.88" customHeight="1">
      <c r="B524" s="205"/>
      <c r="C524" s="206"/>
      <c r="D524" s="207" t="s">
        <v>71</v>
      </c>
      <c r="E524" s="219" t="s">
        <v>505</v>
      </c>
      <c r="F524" s="219" t="s">
        <v>506</v>
      </c>
      <c r="G524" s="206"/>
      <c r="H524" s="206"/>
      <c r="I524" s="209"/>
      <c r="J524" s="220">
        <f>BK524</f>
        <v>0</v>
      </c>
      <c r="K524" s="206"/>
      <c r="L524" s="211"/>
      <c r="M524" s="212"/>
      <c r="N524" s="213"/>
      <c r="O524" s="213"/>
      <c r="P524" s="214">
        <f>SUM(P525:P555)</f>
        <v>0</v>
      </c>
      <c r="Q524" s="213"/>
      <c r="R524" s="214">
        <f>SUM(R525:R555)</f>
        <v>0</v>
      </c>
      <c r="S524" s="213"/>
      <c r="T524" s="215">
        <f>SUM(T525:T555)</f>
        <v>0</v>
      </c>
      <c r="AR524" s="216" t="s">
        <v>80</v>
      </c>
      <c r="AT524" s="217" t="s">
        <v>71</v>
      </c>
      <c r="AU524" s="217" t="s">
        <v>80</v>
      </c>
      <c r="AY524" s="216" t="s">
        <v>164</v>
      </c>
      <c r="BK524" s="218">
        <f>SUM(BK525:BK555)</f>
        <v>0</v>
      </c>
    </row>
    <row r="525" s="1" customFormat="1" ht="25.5" customHeight="1">
      <c r="B525" s="46"/>
      <c r="C525" s="221" t="s">
        <v>507</v>
      </c>
      <c r="D525" s="221" t="s">
        <v>166</v>
      </c>
      <c r="E525" s="222" t="s">
        <v>508</v>
      </c>
      <c r="F525" s="223" t="s">
        <v>509</v>
      </c>
      <c r="G525" s="224" t="s">
        <v>228</v>
      </c>
      <c r="H525" s="225">
        <v>8.9860000000000007</v>
      </c>
      <c r="I525" s="226"/>
      <c r="J525" s="227">
        <f>ROUND(I525*H525,2)</f>
        <v>0</v>
      </c>
      <c r="K525" s="223" t="s">
        <v>170</v>
      </c>
      <c r="L525" s="72"/>
      <c r="M525" s="228" t="s">
        <v>21</v>
      </c>
      <c r="N525" s="229" t="s">
        <v>43</v>
      </c>
      <c r="O525" s="47"/>
      <c r="P525" s="230">
        <f>O525*H525</f>
        <v>0</v>
      </c>
      <c r="Q525" s="230">
        <v>0</v>
      </c>
      <c r="R525" s="230">
        <f>Q525*H525</f>
        <v>0</v>
      </c>
      <c r="S525" s="230">
        <v>0</v>
      </c>
      <c r="T525" s="231">
        <f>S525*H525</f>
        <v>0</v>
      </c>
      <c r="AR525" s="24" t="s">
        <v>171</v>
      </c>
      <c r="AT525" s="24" t="s">
        <v>166</v>
      </c>
      <c r="AU525" s="24" t="s">
        <v>82</v>
      </c>
      <c r="AY525" s="24" t="s">
        <v>164</v>
      </c>
      <c r="BE525" s="232">
        <f>IF(N525="základní",J525,0)</f>
        <v>0</v>
      </c>
      <c r="BF525" s="232">
        <f>IF(N525="snížená",J525,0)</f>
        <v>0</v>
      </c>
      <c r="BG525" s="232">
        <f>IF(N525="zákl. přenesená",J525,0)</f>
        <v>0</v>
      </c>
      <c r="BH525" s="232">
        <f>IF(N525="sníž. přenesená",J525,0)</f>
        <v>0</v>
      </c>
      <c r="BI525" s="232">
        <f>IF(N525="nulová",J525,0)</f>
        <v>0</v>
      </c>
      <c r="BJ525" s="24" t="s">
        <v>80</v>
      </c>
      <c r="BK525" s="232">
        <f>ROUND(I525*H525,2)</f>
        <v>0</v>
      </c>
      <c r="BL525" s="24" t="s">
        <v>171</v>
      </c>
      <c r="BM525" s="24" t="s">
        <v>510</v>
      </c>
    </row>
    <row r="526" s="1" customFormat="1" ht="25.5" customHeight="1">
      <c r="B526" s="46"/>
      <c r="C526" s="221" t="s">
        <v>511</v>
      </c>
      <c r="D526" s="221" t="s">
        <v>166</v>
      </c>
      <c r="E526" s="222" t="s">
        <v>512</v>
      </c>
      <c r="F526" s="223" t="s">
        <v>513</v>
      </c>
      <c r="G526" s="224" t="s">
        <v>228</v>
      </c>
      <c r="H526" s="225">
        <v>8.9860000000000007</v>
      </c>
      <c r="I526" s="226"/>
      <c r="J526" s="227">
        <f>ROUND(I526*H526,2)</f>
        <v>0</v>
      </c>
      <c r="K526" s="223" t="s">
        <v>170</v>
      </c>
      <c r="L526" s="72"/>
      <c r="M526" s="228" t="s">
        <v>21</v>
      </c>
      <c r="N526" s="229" t="s">
        <v>43</v>
      </c>
      <c r="O526" s="47"/>
      <c r="P526" s="230">
        <f>O526*H526</f>
        <v>0</v>
      </c>
      <c r="Q526" s="230">
        <v>0</v>
      </c>
      <c r="R526" s="230">
        <f>Q526*H526</f>
        <v>0</v>
      </c>
      <c r="S526" s="230">
        <v>0</v>
      </c>
      <c r="T526" s="231">
        <f>S526*H526</f>
        <v>0</v>
      </c>
      <c r="AR526" s="24" t="s">
        <v>171</v>
      </c>
      <c r="AT526" s="24" t="s">
        <v>166</v>
      </c>
      <c r="AU526" s="24" t="s">
        <v>82</v>
      </c>
      <c r="AY526" s="24" t="s">
        <v>164</v>
      </c>
      <c r="BE526" s="232">
        <f>IF(N526="základní",J526,0)</f>
        <v>0</v>
      </c>
      <c r="BF526" s="232">
        <f>IF(N526="snížená",J526,0)</f>
        <v>0</v>
      </c>
      <c r="BG526" s="232">
        <f>IF(N526="zákl. přenesená",J526,0)</f>
        <v>0</v>
      </c>
      <c r="BH526" s="232">
        <f>IF(N526="sníž. přenesená",J526,0)</f>
        <v>0</v>
      </c>
      <c r="BI526" s="232">
        <f>IF(N526="nulová",J526,0)</f>
        <v>0</v>
      </c>
      <c r="BJ526" s="24" t="s">
        <v>80</v>
      </c>
      <c r="BK526" s="232">
        <f>ROUND(I526*H526,2)</f>
        <v>0</v>
      </c>
      <c r="BL526" s="24" t="s">
        <v>171</v>
      </c>
      <c r="BM526" s="24" t="s">
        <v>514</v>
      </c>
    </row>
    <row r="527" s="1" customFormat="1" ht="25.5" customHeight="1">
      <c r="B527" s="46"/>
      <c r="C527" s="221" t="s">
        <v>515</v>
      </c>
      <c r="D527" s="221" t="s">
        <v>166</v>
      </c>
      <c r="E527" s="222" t="s">
        <v>516</v>
      </c>
      <c r="F527" s="223" t="s">
        <v>517</v>
      </c>
      <c r="G527" s="224" t="s">
        <v>228</v>
      </c>
      <c r="H527" s="225">
        <v>89.859999999999999</v>
      </c>
      <c r="I527" s="226"/>
      <c r="J527" s="227">
        <f>ROUND(I527*H527,2)</f>
        <v>0</v>
      </c>
      <c r="K527" s="223" t="s">
        <v>170</v>
      </c>
      <c r="L527" s="72"/>
      <c r="M527" s="228" t="s">
        <v>21</v>
      </c>
      <c r="N527" s="229" t="s">
        <v>43</v>
      </c>
      <c r="O527" s="47"/>
      <c r="P527" s="230">
        <f>O527*H527</f>
        <v>0</v>
      </c>
      <c r="Q527" s="230">
        <v>0</v>
      </c>
      <c r="R527" s="230">
        <f>Q527*H527</f>
        <v>0</v>
      </c>
      <c r="S527" s="230">
        <v>0</v>
      </c>
      <c r="T527" s="231">
        <f>S527*H527</f>
        <v>0</v>
      </c>
      <c r="AR527" s="24" t="s">
        <v>171</v>
      </c>
      <c r="AT527" s="24" t="s">
        <v>166</v>
      </c>
      <c r="AU527" s="24" t="s">
        <v>82</v>
      </c>
      <c r="AY527" s="24" t="s">
        <v>164</v>
      </c>
      <c r="BE527" s="232">
        <f>IF(N527="základní",J527,0)</f>
        <v>0</v>
      </c>
      <c r="BF527" s="232">
        <f>IF(N527="snížená",J527,0)</f>
        <v>0</v>
      </c>
      <c r="BG527" s="232">
        <f>IF(N527="zákl. přenesená",J527,0)</f>
        <v>0</v>
      </c>
      <c r="BH527" s="232">
        <f>IF(N527="sníž. přenesená",J527,0)</f>
        <v>0</v>
      </c>
      <c r="BI527" s="232">
        <f>IF(N527="nulová",J527,0)</f>
        <v>0</v>
      </c>
      <c r="BJ527" s="24" t="s">
        <v>80</v>
      </c>
      <c r="BK527" s="232">
        <f>ROUND(I527*H527,2)</f>
        <v>0</v>
      </c>
      <c r="BL527" s="24" t="s">
        <v>171</v>
      </c>
      <c r="BM527" s="24" t="s">
        <v>518</v>
      </c>
    </row>
    <row r="528" s="12" customFormat="1">
      <c r="B528" s="244"/>
      <c r="C528" s="245"/>
      <c r="D528" s="235" t="s">
        <v>173</v>
      </c>
      <c r="E528" s="245"/>
      <c r="F528" s="247" t="s">
        <v>519</v>
      </c>
      <c r="G528" s="245"/>
      <c r="H528" s="248">
        <v>89.859999999999999</v>
      </c>
      <c r="I528" s="249"/>
      <c r="J528" s="245"/>
      <c r="K528" s="245"/>
      <c r="L528" s="250"/>
      <c r="M528" s="251"/>
      <c r="N528" s="252"/>
      <c r="O528" s="252"/>
      <c r="P528" s="252"/>
      <c r="Q528" s="252"/>
      <c r="R528" s="252"/>
      <c r="S528" s="252"/>
      <c r="T528" s="253"/>
      <c r="AT528" s="254" t="s">
        <v>173</v>
      </c>
      <c r="AU528" s="254" t="s">
        <v>82</v>
      </c>
      <c r="AV528" s="12" t="s">
        <v>82</v>
      </c>
      <c r="AW528" s="12" t="s">
        <v>6</v>
      </c>
      <c r="AX528" s="12" t="s">
        <v>80</v>
      </c>
      <c r="AY528" s="254" t="s">
        <v>164</v>
      </c>
    </row>
    <row r="529" s="1" customFormat="1" ht="16.5" customHeight="1">
      <c r="B529" s="46"/>
      <c r="C529" s="221" t="s">
        <v>520</v>
      </c>
      <c r="D529" s="221" t="s">
        <v>166</v>
      </c>
      <c r="E529" s="222" t="s">
        <v>521</v>
      </c>
      <c r="F529" s="223" t="s">
        <v>522</v>
      </c>
      <c r="G529" s="224" t="s">
        <v>228</v>
      </c>
      <c r="H529" s="225">
        <v>8.9860000000000007</v>
      </c>
      <c r="I529" s="226"/>
      <c r="J529" s="227">
        <f>ROUND(I529*H529,2)</f>
        <v>0</v>
      </c>
      <c r="K529" s="223" t="s">
        <v>170</v>
      </c>
      <c r="L529" s="72"/>
      <c r="M529" s="228" t="s">
        <v>21</v>
      </c>
      <c r="N529" s="229" t="s">
        <v>43</v>
      </c>
      <c r="O529" s="47"/>
      <c r="P529" s="230">
        <f>O529*H529</f>
        <v>0</v>
      </c>
      <c r="Q529" s="230">
        <v>0</v>
      </c>
      <c r="R529" s="230">
        <f>Q529*H529</f>
        <v>0</v>
      </c>
      <c r="S529" s="230">
        <v>0</v>
      </c>
      <c r="T529" s="231">
        <f>S529*H529</f>
        <v>0</v>
      </c>
      <c r="AR529" s="24" t="s">
        <v>171</v>
      </c>
      <c r="AT529" s="24" t="s">
        <v>166</v>
      </c>
      <c r="AU529" s="24" t="s">
        <v>82</v>
      </c>
      <c r="AY529" s="24" t="s">
        <v>164</v>
      </c>
      <c r="BE529" s="232">
        <f>IF(N529="základní",J529,0)</f>
        <v>0</v>
      </c>
      <c r="BF529" s="232">
        <f>IF(N529="snížená",J529,0)</f>
        <v>0</v>
      </c>
      <c r="BG529" s="232">
        <f>IF(N529="zákl. přenesená",J529,0)</f>
        <v>0</v>
      </c>
      <c r="BH529" s="232">
        <f>IF(N529="sníž. přenesená",J529,0)</f>
        <v>0</v>
      </c>
      <c r="BI529" s="232">
        <f>IF(N529="nulová",J529,0)</f>
        <v>0</v>
      </c>
      <c r="BJ529" s="24" t="s">
        <v>80</v>
      </c>
      <c r="BK529" s="232">
        <f>ROUND(I529*H529,2)</f>
        <v>0</v>
      </c>
      <c r="BL529" s="24" t="s">
        <v>171</v>
      </c>
      <c r="BM529" s="24" t="s">
        <v>523</v>
      </c>
    </row>
    <row r="530" s="1" customFormat="1" ht="16.5" customHeight="1">
      <c r="B530" s="46"/>
      <c r="C530" s="221" t="s">
        <v>524</v>
      </c>
      <c r="D530" s="221" t="s">
        <v>166</v>
      </c>
      <c r="E530" s="222" t="s">
        <v>525</v>
      </c>
      <c r="F530" s="223" t="s">
        <v>526</v>
      </c>
      <c r="G530" s="224" t="s">
        <v>228</v>
      </c>
      <c r="H530" s="225">
        <v>0.71299999999999997</v>
      </c>
      <c r="I530" s="226"/>
      <c r="J530" s="227">
        <f>ROUND(I530*H530,2)</f>
        <v>0</v>
      </c>
      <c r="K530" s="223" t="s">
        <v>170</v>
      </c>
      <c r="L530" s="72"/>
      <c r="M530" s="228" t="s">
        <v>21</v>
      </c>
      <c r="N530" s="229" t="s">
        <v>43</v>
      </c>
      <c r="O530" s="47"/>
      <c r="P530" s="230">
        <f>O530*H530</f>
        <v>0</v>
      </c>
      <c r="Q530" s="230">
        <v>0</v>
      </c>
      <c r="R530" s="230">
        <f>Q530*H530</f>
        <v>0</v>
      </c>
      <c r="S530" s="230">
        <v>0</v>
      </c>
      <c r="T530" s="231">
        <f>S530*H530</f>
        <v>0</v>
      </c>
      <c r="AR530" s="24" t="s">
        <v>171</v>
      </c>
      <c r="AT530" s="24" t="s">
        <v>166</v>
      </c>
      <c r="AU530" s="24" t="s">
        <v>82</v>
      </c>
      <c r="AY530" s="24" t="s">
        <v>164</v>
      </c>
      <c r="BE530" s="232">
        <f>IF(N530="základní",J530,0)</f>
        <v>0</v>
      </c>
      <c r="BF530" s="232">
        <f>IF(N530="snížená",J530,0)</f>
        <v>0</v>
      </c>
      <c r="BG530" s="232">
        <f>IF(N530="zákl. přenesená",J530,0)</f>
        <v>0</v>
      </c>
      <c r="BH530" s="232">
        <f>IF(N530="sníž. přenesená",J530,0)</f>
        <v>0</v>
      </c>
      <c r="BI530" s="232">
        <f>IF(N530="nulová",J530,0)</f>
        <v>0</v>
      </c>
      <c r="BJ530" s="24" t="s">
        <v>80</v>
      </c>
      <c r="BK530" s="232">
        <f>ROUND(I530*H530,2)</f>
        <v>0</v>
      </c>
      <c r="BL530" s="24" t="s">
        <v>171</v>
      </c>
      <c r="BM530" s="24" t="s">
        <v>527</v>
      </c>
    </row>
    <row r="531" s="11" customFormat="1">
      <c r="B531" s="233"/>
      <c r="C531" s="234"/>
      <c r="D531" s="235" t="s">
        <v>173</v>
      </c>
      <c r="E531" s="236" t="s">
        <v>21</v>
      </c>
      <c r="F531" s="237" t="s">
        <v>451</v>
      </c>
      <c r="G531" s="234"/>
      <c r="H531" s="236" t="s">
        <v>21</v>
      </c>
      <c r="I531" s="238"/>
      <c r="J531" s="234"/>
      <c r="K531" s="234"/>
      <c r="L531" s="239"/>
      <c r="M531" s="240"/>
      <c r="N531" s="241"/>
      <c r="O531" s="241"/>
      <c r="P531" s="241"/>
      <c r="Q531" s="241"/>
      <c r="R531" s="241"/>
      <c r="S531" s="241"/>
      <c r="T531" s="242"/>
      <c r="AT531" s="243" t="s">
        <v>173</v>
      </c>
      <c r="AU531" s="243" t="s">
        <v>82</v>
      </c>
      <c r="AV531" s="11" t="s">
        <v>80</v>
      </c>
      <c r="AW531" s="11" t="s">
        <v>35</v>
      </c>
      <c r="AX531" s="11" t="s">
        <v>72</v>
      </c>
      <c r="AY531" s="243" t="s">
        <v>164</v>
      </c>
    </row>
    <row r="532" s="12" customFormat="1">
      <c r="B532" s="244"/>
      <c r="C532" s="245"/>
      <c r="D532" s="235" t="s">
        <v>173</v>
      </c>
      <c r="E532" s="246" t="s">
        <v>21</v>
      </c>
      <c r="F532" s="247" t="s">
        <v>528</v>
      </c>
      <c r="G532" s="245"/>
      <c r="H532" s="248">
        <v>0.71299999999999997</v>
      </c>
      <c r="I532" s="249"/>
      <c r="J532" s="245"/>
      <c r="K532" s="245"/>
      <c r="L532" s="250"/>
      <c r="M532" s="251"/>
      <c r="N532" s="252"/>
      <c r="O532" s="252"/>
      <c r="P532" s="252"/>
      <c r="Q532" s="252"/>
      <c r="R532" s="252"/>
      <c r="S532" s="252"/>
      <c r="T532" s="253"/>
      <c r="AT532" s="254" t="s">
        <v>173</v>
      </c>
      <c r="AU532" s="254" t="s">
        <v>82</v>
      </c>
      <c r="AV532" s="12" t="s">
        <v>82</v>
      </c>
      <c r="AW532" s="12" t="s">
        <v>35</v>
      </c>
      <c r="AX532" s="12" t="s">
        <v>72</v>
      </c>
      <c r="AY532" s="254" t="s">
        <v>164</v>
      </c>
    </row>
    <row r="533" s="13" customFormat="1">
      <c r="B533" s="255"/>
      <c r="C533" s="256"/>
      <c r="D533" s="235" t="s">
        <v>173</v>
      </c>
      <c r="E533" s="257" t="s">
        <v>21</v>
      </c>
      <c r="F533" s="258" t="s">
        <v>177</v>
      </c>
      <c r="G533" s="256"/>
      <c r="H533" s="259">
        <v>0.71299999999999997</v>
      </c>
      <c r="I533" s="260"/>
      <c r="J533" s="256"/>
      <c r="K533" s="256"/>
      <c r="L533" s="261"/>
      <c r="M533" s="262"/>
      <c r="N533" s="263"/>
      <c r="O533" s="263"/>
      <c r="P533" s="263"/>
      <c r="Q533" s="263"/>
      <c r="R533" s="263"/>
      <c r="S533" s="263"/>
      <c r="T533" s="264"/>
      <c r="AT533" s="265" t="s">
        <v>173</v>
      </c>
      <c r="AU533" s="265" t="s">
        <v>82</v>
      </c>
      <c r="AV533" s="13" t="s">
        <v>171</v>
      </c>
      <c r="AW533" s="13" t="s">
        <v>35</v>
      </c>
      <c r="AX533" s="13" t="s">
        <v>80</v>
      </c>
      <c r="AY533" s="265" t="s">
        <v>164</v>
      </c>
    </row>
    <row r="534" s="1" customFormat="1" ht="25.5" customHeight="1">
      <c r="B534" s="46"/>
      <c r="C534" s="221" t="s">
        <v>529</v>
      </c>
      <c r="D534" s="221" t="s">
        <v>166</v>
      </c>
      <c r="E534" s="222" t="s">
        <v>530</v>
      </c>
      <c r="F534" s="223" t="s">
        <v>531</v>
      </c>
      <c r="G534" s="224" t="s">
        <v>228</v>
      </c>
      <c r="H534" s="225">
        <v>5.6159999999999997</v>
      </c>
      <c r="I534" s="226"/>
      <c r="J534" s="227">
        <f>ROUND(I534*H534,2)</f>
        <v>0</v>
      </c>
      <c r="K534" s="223" t="s">
        <v>170</v>
      </c>
      <c r="L534" s="72"/>
      <c r="M534" s="228" t="s">
        <v>21</v>
      </c>
      <c r="N534" s="229" t="s">
        <v>43</v>
      </c>
      <c r="O534" s="47"/>
      <c r="P534" s="230">
        <f>O534*H534</f>
        <v>0</v>
      </c>
      <c r="Q534" s="230">
        <v>0</v>
      </c>
      <c r="R534" s="230">
        <f>Q534*H534</f>
        <v>0</v>
      </c>
      <c r="S534" s="230">
        <v>0</v>
      </c>
      <c r="T534" s="231">
        <f>S534*H534</f>
        <v>0</v>
      </c>
      <c r="AR534" s="24" t="s">
        <v>171</v>
      </c>
      <c r="AT534" s="24" t="s">
        <v>166</v>
      </c>
      <c r="AU534" s="24" t="s">
        <v>82</v>
      </c>
      <c r="AY534" s="24" t="s">
        <v>164</v>
      </c>
      <c r="BE534" s="232">
        <f>IF(N534="základní",J534,0)</f>
        <v>0</v>
      </c>
      <c r="BF534" s="232">
        <f>IF(N534="snížená",J534,0)</f>
        <v>0</v>
      </c>
      <c r="BG534" s="232">
        <f>IF(N534="zákl. přenesená",J534,0)</f>
        <v>0</v>
      </c>
      <c r="BH534" s="232">
        <f>IF(N534="sníž. přenesená",J534,0)</f>
        <v>0</v>
      </c>
      <c r="BI534" s="232">
        <f>IF(N534="nulová",J534,0)</f>
        <v>0</v>
      </c>
      <c r="BJ534" s="24" t="s">
        <v>80</v>
      </c>
      <c r="BK534" s="232">
        <f>ROUND(I534*H534,2)</f>
        <v>0</v>
      </c>
      <c r="BL534" s="24" t="s">
        <v>171</v>
      </c>
      <c r="BM534" s="24" t="s">
        <v>532</v>
      </c>
    </row>
    <row r="535" s="11" customFormat="1">
      <c r="B535" s="233"/>
      <c r="C535" s="234"/>
      <c r="D535" s="235" t="s">
        <v>173</v>
      </c>
      <c r="E535" s="236" t="s">
        <v>21</v>
      </c>
      <c r="F535" s="237" t="s">
        <v>533</v>
      </c>
      <c r="G535" s="234"/>
      <c r="H535" s="236" t="s">
        <v>21</v>
      </c>
      <c r="I535" s="238"/>
      <c r="J535" s="234"/>
      <c r="K535" s="234"/>
      <c r="L535" s="239"/>
      <c r="M535" s="240"/>
      <c r="N535" s="241"/>
      <c r="O535" s="241"/>
      <c r="P535" s="241"/>
      <c r="Q535" s="241"/>
      <c r="R535" s="241"/>
      <c r="S535" s="241"/>
      <c r="T535" s="242"/>
      <c r="AT535" s="243" t="s">
        <v>173</v>
      </c>
      <c r="AU535" s="243" t="s">
        <v>82</v>
      </c>
      <c r="AV535" s="11" t="s">
        <v>80</v>
      </c>
      <c r="AW535" s="11" t="s">
        <v>35</v>
      </c>
      <c r="AX535" s="11" t="s">
        <v>72</v>
      </c>
      <c r="AY535" s="243" t="s">
        <v>164</v>
      </c>
    </row>
    <row r="536" s="12" customFormat="1">
      <c r="B536" s="244"/>
      <c r="C536" s="245"/>
      <c r="D536" s="235" t="s">
        <v>173</v>
      </c>
      <c r="E536" s="246" t="s">
        <v>21</v>
      </c>
      <c r="F536" s="247" t="s">
        <v>534</v>
      </c>
      <c r="G536" s="245"/>
      <c r="H536" s="248">
        <v>2.4020000000000001</v>
      </c>
      <c r="I536" s="249"/>
      <c r="J536" s="245"/>
      <c r="K536" s="245"/>
      <c r="L536" s="250"/>
      <c r="M536" s="251"/>
      <c r="N536" s="252"/>
      <c r="O536" s="252"/>
      <c r="P536" s="252"/>
      <c r="Q536" s="252"/>
      <c r="R536" s="252"/>
      <c r="S536" s="252"/>
      <c r="T536" s="253"/>
      <c r="AT536" s="254" t="s">
        <v>173</v>
      </c>
      <c r="AU536" s="254" t="s">
        <v>82</v>
      </c>
      <c r="AV536" s="12" t="s">
        <v>82</v>
      </c>
      <c r="AW536" s="12" t="s">
        <v>35</v>
      </c>
      <c r="AX536" s="12" t="s">
        <v>72</v>
      </c>
      <c r="AY536" s="254" t="s">
        <v>164</v>
      </c>
    </row>
    <row r="537" s="11" customFormat="1">
      <c r="B537" s="233"/>
      <c r="C537" s="234"/>
      <c r="D537" s="235" t="s">
        <v>173</v>
      </c>
      <c r="E537" s="236" t="s">
        <v>21</v>
      </c>
      <c r="F537" s="237" t="s">
        <v>533</v>
      </c>
      <c r="G537" s="234"/>
      <c r="H537" s="236" t="s">
        <v>21</v>
      </c>
      <c r="I537" s="238"/>
      <c r="J537" s="234"/>
      <c r="K537" s="234"/>
      <c r="L537" s="239"/>
      <c r="M537" s="240"/>
      <c r="N537" s="241"/>
      <c r="O537" s="241"/>
      <c r="P537" s="241"/>
      <c r="Q537" s="241"/>
      <c r="R537" s="241"/>
      <c r="S537" s="241"/>
      <c r="T537" s="242"/>
      <c r="AT537" s="243" t="s">
        <v>173</v>
      </c>
      <c r="AU537" s="243" t="s">
        <v>82</v>
      </c>
      <c r="AV537" s="11" t="s">
        <v>80</v>
      </c>
      <c r="AW537" s="11" t="s">
        <v>35</v>
      </c>
      <c r="AX537" s="11" t="s">
        <v>72</v>
      </c>
      <c r="AY537" s="243" t="s">
        <v>164</v>
      </c>
    </row>
    <row r="538" s="12" customFormat="1">
      <c r="B538" s="244"/>
      <c r="C538" s="245"/>
      <c r="D538" s="235" t="s">
        <v>173</v>
      </c>
      <c r="E538" s="246" t="s">
        <v>21</v>
      </c>
      <c r="F538" s="247" t="s">
        <v>535</v>
      </c>
      <c r="G538" s="245"/>
      <c r="H538" s="248">
        <v>3.214</v>
      </c>
      <c r="I538" s="249"/>
      <c r="J538" s="245"/>
      <c r="K538" s="245"/>
      <c r="L538" s="250"/>
      <c r="M538" s="251"/>
      <c r="N538" s="252"/>
      <c r="O538" s="252"/>
      <c r="P538" s="252"/>
      <c r="Q538" s="252"/>
      <c r="R538" s="252"/>
      <c r="S538" s="252"/>
      <c r="T538" s="253"/>
      <c r="AT538" s="254" t="s">
        <v>173</v>
      </c>
      <c r="AU538" s="254" t="s">
        <v>82</v>
      </c>
      <c r="AV538" s="12" t="s">
        <v>82</v>
      </c>
      <c r="AW538" s="12" t="s">
        <v>35</v>
      </c>
      <c r="AX538" s="12" t="s">
        <v>72</v>
      </c>
      <c r="AY538" s="254" t="s">
        <v>164</v>
      </c>
    </row>
    <row r="539" s="13" customFormat="1">
      <c r="B539" s="255"/>
      <c r="C539" s="256"/>
      <c r="D539" s="235" t="s">
        <v>173</v>
      </c>
      <c r="E539" s="257" t="s">
        <v>21</v>
      </c>
      <c r="F539" s="258" t="s">
        <v>177</v>
      </c>
      <c r="G539" s="256"/>
      <c r="H539" s="259">
        <v>5.6159999999999997</v>
      </c>
      <c r="I539" s="260"/>
      <c r="J539" s="256"/>
      <c r="K539" s="256"/>
      <c r="L539" s="261"/>
      <c r="M539" s="262"/>
      <c r="N539" s="263"/>
      <c r="O539" s="263"/>
      <c r="P539" s="263"/>
      <c r="Q539" s="263"/>
      <c r="R539" s="263"/>
      <c r="S539" s="263"/>
      <c r="T539" s="264"/>
      <c r="AT539" s="265" t="s">
        <v>173</v>
      </c>
      <c r="AU539" s="265" t="s">
        <v>82</v>
      </c>
      <c r="AV539" s="13" t="s">
        <v>171</v>
      </c>
      <c r="AW539" s="13" t="s">
        <v>35</v>
      </c>
      <c r="AX539" s="13" t="s">
        <v>80</v>
      </c>
      <c r="AY539" s="265" t="s">
        <v>164</v>
      </c>
    </row>
    <row r="540" s="1" customFormat="1" ht="25.5" customHeight="1">
      <c r="B540" s="46"/>
      <c r="C540" s="221" t="s">
        <v>536</v>
      </c>
      <c r="D540" s="221" t="s">
        <v>166</v>
      </c>
      <c r="E540" s="222" t="s">
        <v>537</v>
      </c>
      <c r="F540" s="223" t="s">
        <v>538</v>
      </c>
      <c r="G540" s="224" t="s">
        <v>228</v>
      </c>
      <c r="H540" s="225">
        <v>0.68000000000000005</v>
      </c>
      <c r="I540" s="226"/>
      <c r="J540" s="227">
        <f>ROUND(I540*H540,2)</f>
        <v>0</v>
      </c>
      <c r="K540" s="223" t="s">
        <v>170</v>
      </c>
      <c r="L540" s="72"/>
      <c r="M540" s="228" t="s">
        <v>21</v>
      </c>
      <c r="N540" s="229" t="s">
        <v>43</v>
      </c>
      <c r="O540" s="47"/>
      <c r="P540" s="230">
        <f>O540*H540</f>
        <v>0</v>
      </c>
      <c r="Q540" s="230">
        <v>0</v>
      </c>
      <c r="R540" s="230">
        <f>Q540*H540</f>
        <v>0</v>
      </c>
      <c r="S540" s="230">
        <v>0</v>
      </c>
      <c r="T540" s="231">
        <f>S540*H540</f>
        <v>0</v>
      </c>
      <c r="AR540" s="24" t="s">
        <v>171</v>
      </c>
      <c r="AT540" s="24" t="s">
        <v>166</v>
      </c>
      <c r="AU540" s="24" t="s">
        <v>82</v>
      </c>
      <c r="AY540" s="24" t="s">
        <v>164</v>
      </c>
      <c r="BE540" s="232">
        <f>IF(N540="základní",J540,0)</f>
        <v>0</v>
      </c>
      <c r="BF540" s="232">
        <f>IF(N540="snížená",J540,0)</f>
        <v>0</v>
      </c>
      <c r="BG540" s="232">
        <f>IF(N540="zákl. přenesená",J540,0)</f>
        <v>0</v>
      </c>
      <c r="BH540" s="232">
        <f>IF(N540="sníž. přenesená",J540,0)</f>
        <v>0</v>
      </c>
      <c r="BI540" s="232">
        <f>IF(N540="nulová",J540,0)</f>
        <v>0</v>
      </c>
      <c r="BJ540" s="24" t="s">
        <v>80</v>
      </c>
      <c r="BK540" s="232">
        <f>ROUND(I540*H540,2)</f>
        <v>0</v>
      </c>
      <c r="BL540" s="24" t="s">
        <v>171</v>
      </c>
      <c r="BM540" s="24" t="s">
        <v>539</v>
      </c>
    </row>
    <row r="541" s="11" customFormat="1">
      <c r="B541" s="233"/>
      <c r="C541" s="234"/>
      <c r="D541" s="235" t="s">
        <v>173</v>
      </c>
      <c r="E541" s="236" t="s">
        <v>21</v>
      </c>
      <c r="F541" s="237" t="s">
        <v>456</v>
      </c>
      <c r="G541" s="234"/>
      <c r="H541" s="236" t="s">
        <v>21</v>
      </c>
      <c r="I541" s="238"/>
      <c r="J541" s="234"/>
      <c r="K541" s="234"/>
      <c r="L541" s="239"/>
      <c r="M541" s="240"/>
      <c r="N541" s="241"/>
      <c r="O541" s="241"/>
      <c r="P541" s="241"/>
      <c r="Q541" s="241"/>
      <c r="R541" s="241"/>
      <c r="S541" s="241"/>
      <c r="T541" s="242"/>
      <c r="AT541" s="243" t="s">
        <v>173</v>
      </c>
      <c r="AU541" s="243" t="s">
        <v>82</v>
      </c>
      <c r="AV541" s="11" t="s">
        <v>80</v>
      </c>
      <c r="AW541" s="11" t="s">
        <v>35</v>
      </c>
      <c r="AX541" s="11" t="s">
        <v>72</v>
      </c>
      <c r="AY541" s="243" t="s">
        <v>164</v>
      </c>
    </row>
    <row r="542" s="12" customFormat="1">
      <c r="B542" s="244"/>
      <c r="C542" s="245"/>
      <c r="D542" s="235" t="s">
        <v>173</v>
      </c>
      <c r="E542" s="246" t="s">
        <v>21</v>
      </c>
      <c r="F542" s="247" t="s">
        <v>540</v>
      </c>
      <c r="G542" s="245"/>
      <c r="H542" s="248">
        <v>0.68000000000000005</v>
      </c>
      <c r="I542" s="249"/>
      <c r="J542" s="245"/>
      <c r="K542" s="245"/>
      <c r="L542" s="250"/>
      <c r="M542" s="251"/>
      <c r="N542" s="252"/>
      <c r="O542" s="252"/>
      <c r="P542" s="252"/>
      <c r="Q542" s="252"/>
      <c r="R542" s="252"/>
      <c r="S542" s="252"/>
      <c r="T542" s="253"/>
      <c r="AT542" s="254" t="s">
        <v>173</v>
      </c>
      <c r="AU542" s="254" t="s">
        <v>82</v>
      </c>
      <c r="AV542" s="12" t="s">
        <v>82</v>
      </c>
      <c r="AW542" s="12" t="s">
        <v>35</v>
      </c>
      <c r="AX542" s="12" t="s">
        <v>72</v>
      </c>
      <c r="AY542" s="254" t="s">
        <v>164</v>
      </c>
    </row>
    <row r="543" s="13" customFormat="1">
      <c r="B543" s="255"/>
      <c r="C543" s="256"/>
      <c r="D543" s="235" t="s">
        <v>173</v>
      </c>
      <c r="E543" s="257" t="s">
        <v>21</v>
      </c>
      <c r="F543" s="258" t="s">
        <v>177</v>
      </c>
      <c r="G543" s="256"/>
      <c r="H543" s="259">
        <v>0.68000000000000005</v>
      </c>
      <c r="I543" s="260"/>
      <c r="J543" s="256"/>
      <c r="K543" s="256"/>
      <c r="L543" s="261"/>
      <c r="M543" s="262"/>
      <c r="N543" s="263"/>
      <c r="O543" s="263"/>
      <c r="P543" s="263"/>
      <c r="Q543" s="263"/>
      <c r="R543" s="263"/>
      <c r="S543" s="263"/>
      <c r="T543" s="264"/>
      <c r="AT543" s="265" t="s">
        <v>173</v>
      </c>
      <c r="AU543" s="265" t="s">
        <v>82</v>
      </c>
      <c r="AV543" s="13" t="s">
        <v>171</v>
      </c>
      <c r="AW543" s="13" t="s">
        <v>35</v>
      </c>
      <c r="AX543" s="13" t="s">
        <v>80</v>
      </c>
      <c r="AY543" s="265" t="s">
        <v>164</v>
      </c>
    </row>
    <row r="544" s="1" customFormat="1" ht="16.5" customHeight="1">
      <c r="B544" s="46"/>
      <c r="C544" s="221" t="s">
        <v>541</v>
      </c>
      <c r="D544" s="221" t="s">
        <v>166</v>
      </c>
      <c r="E544" s="222" t="s">
        <v>542</v>
      </c>
      <c r="F544" s="223" t="s">
        <v>543</v>
      </c>
      <c r="G544" s="224" t="s">
        <v>228</v>
      </c>
      <c r="H544" s="225">
        <v>1.9750000000000001</v>
      </c>
      <c r="I544" s="226"/>
      <c r="J544" s="227">
        <f>ROUND(I544*H544,2)</f>
        <v>0</v>
      </c>
      <c r="K544" s="223" t="s">
        <v>170</v>
      </c>
      <c r="L544" s="72"/>
      <c r="M544" s="228" t="s">
        <v>21</v>
      </c>
      <c r="N544" s="229" t="s">
        <v>43</v>
      </c>
      <c r="O544" s="47"/>
      <c r="P544" s="230">
        <f>O544*H544</f>
        <v>0</v>
      </c>
      <c r="Q544" s="230">
        <v>0</v>
      </c>
      <c r="R544" s="230">
        <f>Q544*H544</f>
        <v>0</v>
      </c>
      <c r="S544" s="230">
        <v>0</v>
      </c>
      <c r="T544" s="231">
        <f>S544*H544</f>
        <v>0</v>
      </c>
      <c r="AR544" s="24" t="s">
        <v>171</v>
      </c>
      <c r="AT544" s="24" t="s">
        <v>166</v>
      </c>
      <c r="AU544" s="24" t="s">
        <v>82</v>
      </c>
      <c r="AY544" s="24" t="s">
        <v>164</v>
      </c>
      <c r="BE544" s="232">
        <f>IF(N544="základní",J544,0)</f>
        <v>0</v>
      </c>
      <c r="BF544" s="232">
        <f>IF(N544="snížená",J544,0)</f>
        <v>0</v>
      </c>
      <c r="BG544" s="232">
        <f>IF(N544="zákl. přenesená",J544,0)</f>
        <v>0</v>
      </c>
      <c r="BH544" s="232">
        <f>IF(N544="sníž. přenesená",J544,0)</f>
        <v>0</v>
      </c>
      <c r="BI544" s="232">
        <f>IF(N544="nulová",J544,0)</f>
        <v>0</v>
      </c>
      <c r="BJ544" s="24" t="s">
        <v>80</v>
      </c>
      <c r="BK544" s="232">
        <f>ROUND(I544*H544,2)</f>
        <v>0</v>
      </c>
      <c r="BL544" s="24" t="s">
        <v>171</v>
      </c>
      <c r="BM544" s="24" t="s">
        <v>544</v>
      </c>
    </row>
    <row r="545" s="11" customFormat="1">
      <c r="B545" s="233"/>
      <c r="C545" s="234"/>
      <c r="D545" s="235" t="s">
        <v>173</v>
      </c>
      <c r="E545" s="236" t="s">
        <v>21</v>
      </c>
      <c r="F545" s="237" t="s">
        <v>545</v>
      </c>
      <c r="G545" s="234"/>
      <c r="H545" s="236" t="s">
        <v>21</v>
      </c>
      <c r="I545" s="238"/>
      <c r="J545" s="234"/>
      <c r="K545" s="234"/>
      <c r="L545" s="239"/>
      <c r="M545" s="240"/>
      <c r="N545" s="241"/>
      <c r="O545" s="241"/>
      <c r="P545" s="241"/>
      <c r="Q545" s="241"/>
      <c r="R545" s="241"/>
      <c r="S545" s="241"/>
      <c r="T545" s="242"/>
      <c r="AT545" s="243" t="s">
        <v>173</v>
      </c>
      <c r="AU545" s="243" t="s">
        <v>82</v>
      </c>
      <c r="AV545" s="11" t="s">
        <v>80</v>
      </c>
      <c r="AW545" s="11" t="s">
        <v>35</v>
      </c>
      <c r="AX545" s="11" t="s">
        <v>72</v>
      </c>
      <c r="AY545" s="243" t="s">
        <v>164</v>
      </c>
    </row>
    <row r="546" s="12" customFormat="1">
      <c r="B546" s="244"/>
      <c r="C546" s="245"/>
      <c r="D546" s="235" t="s">
        <v>173</v>
      </c>
      <c r="E546" s="246" t="s">
        <v>21</v>
      </c>
      <c r="F546" s="247" t="s">
        <v>546</v>
      </c>
      <c r="G546" s="245"/>
      <c r="H546" s="248">
        <v>1.0189999999999999</v>
      </c>
      <c r="I546" s="249"/>
      <c r="J546" s="245"/>
      <c r="K546" s="245"/>
      <c r="L546" s="250"/>
      <c r="M546" s="251"/>
      <c r="N546" s="252"/>
      <c r="O546" s="252"/>
      <c r="P546" s="252"/>
      <c r="Q546" s="252"/>
      <c r="R546" s="252"/>
      <c r="S546" s="252"/>
      <c r="T546" s="253"/>
      <c r="AT546" s="254" t="s">
        <v>173</v>
      </c>
      <c r="AU546" s="254" t="s">
        <v>82</v>
      </c>
      <c r="AV546" s="12" t="s">
        <v>82</v>
      </c>
      <c r="AW546" s="12" t="s">
        <v>35</v>
      </c>
      <c r="AX546" s="12" t="s">
        <v>72</v>
      </c>
      <c r="AY546" s="254" t="s">
        <v>164</v>
      </c>
    </row>
    <row r="547" s="11" customFormat="1">
      <c r="B547" s="233"/>
      <c r="C547" s="234"/>
      <c r="D547" s="235" t="s">
        <v>173</v>
      </c>
      <c r="E547" s="236" t="s">
        <v>21</v>
      </c>
      <c r="F547" s="237" t="s">
        <v>469</v>
      </c>
      <c r="G547" s="234"/>
      <c r="H547" s="236" t="s">
        <v>21</v>
      </c>
      <c r="I547" s="238"/>
      <c r="J547" s="234"/>
      <c r="K547" s="234"/>
      <c r="L547" s="239"/>
      <c r="M547" s="240"/>
      <c r="N547" s="241"/>
      <c r="O547" s="241"/>
      <c r="P547" s="241"/>
      <c r="Q547" s="241"/>
      <c r="R547" s="241"/>
      <c r="S547" s="241"/>
      <c r="T547" s="242"/>
      <c r="AT547" s="243" t="s">
        <v>173</v>
      </c>
      <c r="AU547" s="243" t="s">
        <v>82</v>
      </c>
      <c r="AV547" s="11" t="s">
        <v>80</v>
      </c>
      <c r="AW547" s="11" t="s">
        <v>35</v>
      </c>
      <c r="AX547" s="11" t="s">
        <v>72</v>
      </c>
      <c r="AY547" s="243" t="s">
        <v>164</v>
      </c>
    </row>
    <row r="548" s="12" customFormat="1">
      <c r="B548" s="244"/>
      <c r="C548" s="245"/>
      <c r="D548" s="235" t="s">
        <v>173</v>
      </c>
      <c r="E548" s="246" t="s">
        <v>21</v>
      </c>
      <c r="F548" s="247" t="s">
        <v>547</v>
      </c>
      <c r="G548" s="245"/>
      <c r="H548" s="248">
        <v>0.125</v>
      </c>
      <c r="I548" s="249"/>
      <c r="J548" s="245"/>
      <c r="K548" s="245"/>
      <c r="L548" s="250"/>
      <c r="M548" s="251"/>
      <c r="N548" s="252"/>
      <c r="O548" s="252"/>
      <c r="P548" s="252"/>
      <c r="Q548" s="252"/>
      <c r="R548" s="252"/>
      <c r="S548" s="252"/>
      <c r="T548" s="253"/>
      <c r="AT548" s="254" t="s">
        <v>173</v>
      </c>
      <c r="AU548" s="254" t="s">
        <v>82</v>
      </c>
      <c r="AV548" s="12" t="s">
        <v>82</v>
      </c>
      <c r="AW548" s="12" t="s">
        <v>35</v>
      </c>
      <c r="AX548" s="12" t="s">
        <v>72</v>
      </c>
      <c r="AY548" s="254" t="s">
        <v>164</v>
      </c>
    </row>
    <row r="549" s="11" customFormat="1">
      <c r="B549" s="233"/>
      <c r="C549" s="234"/>
      <c r="D549" s="235" t="s">
        <v>173</v>
      </c>
      <c r="E549" s="236" t="s">
        <v>21</v>
      </c>
      <c r="F549" s="237" t="s">
        <v>493</v>
      </c>
      <c r="G549" s="234"/>
      <c r="H549" s="236" t="s">
        <v>21</v>
      </c>
      <c r="I549" s="238"/>
      <c r="J549" s="234"/>
      <c r="K549" s="234"/>
      <c r="L549" s="239"/>
      <c r="M549" s="240"/>
      <c r="N549" s="241"/>
      <c r="O549" s="241"/>
      <c r="P549" s="241"/>
      <c r="Q549" s="241"/>
      <c r="R549" s="241"/>
      <c r="S549" s="241"/>
      <c r="T549" s="242"/>
      <c r="AT549" s="243" t="s">
        <v>173</v>
      </c>
      <c r="AU549" s="243" t="s">
        <v>82</v>
      </c>
      <c r="AV549" s="11" t="s">
        <v>80</v>
      </c>
      <c r="AW549" s="11" t="s">
        <v>35</v>
      </c>
      <c r="AX549" s="11" t="s">
        <v>72</v>
      </c>
      <c r="AY549" s="243" t="s">
        <v>164</v>
      </c>
    </row>
    <row r="550" s="12" customFormat="1">
      <c r="B550" s="244"/>
      <c r="C550" s="245"/>
      <c r="D550" s="235" t="s">
        <v>173</v>
      </c>
      <c r="E550" s="246" t="s">
        <v>21</v>
      </c>
      <c r="F550" s="247" t="s">
        <v>548</v>
      </c>
      <c r="G550" s="245"/>
      <c r="H550" s="248">
        <v>0.83099999999999996</v>
      </c>
      <c r="I550" s="249"/>
      <c r="J550" s="245"/>
      <c r="K550" s="245"/>
      <c r="L550" s="250"/>
      <c r="M550" s="251"/>
      <c r="N550" s="252"/>
      <c r="O550" s="252"/>
      <c r="P550" s="252"/>
      <c r="Q550" s="252"/>
      <c r="R550" s="252"/>
      <c r="S550" s="252"/>
      <c r="T550" s="253"/>
      <c r="AT550" s="254" t="s">
        <v>173</v>
      </c>
      <c r="AU550" s="254" t="s">
        <v>82</v>
      </c>
      <c r="AV550" s="12" t="s">
        <v>82</v>
      </c>
      <c r="AW550" s="12" t="s">
        <v>35</v>
      </c>
      <c r="AX550" s="12" t="s">
        <v>72</v>
      </c>
      <c r="AY550" s="254" t="s">
        <v>164</v>
      </c>
    </row>
    <row r="551" s="13" customFormat="1">
      <c r="B551" s="255"/>
      <c r="C551" s="256"/>
      <c r="D551" s="235" t="s">
        <v>173</v>
      </c>
      <c r="E551" s="257" t="s">
        <v>21</v>
      </c>
      <c r="F551" s="258" t="s">
        <v>177</v>
      </c>
      <c r="G551" s="256"/>
      <c r="H551" s="259">
        <v>1.9750000000000001</v>
      </c>
      <c r="I551" s="260"/>
      <c r="J551" s="256"/>
      <c r="K551" s="256"/>
      <c r="L551" s="261"/>
      <c r="M551" s="262"/>
      <c r="N551" s="263"/>
      <c r="O551" s="263"/>
      <c r="P551" s="263"/>
      <c r="Q551" s="263"/>
      <c r="R551" s="263"/>
      <c r="S551" s="263"/>
      <c r="T551" s="264"/>
      <c r="AT551" s="265" t="s">
        <v>173</v>
      </c>
      <c r="AU551" s="265" t="s">
        <v>82</v>
      </c>
      <c r="AV551" s="13" t="s">
        <v>171</v>
      </c>
      <c r="AW551" s="13" t="s">
        <v>35</v>
      </c>
      <c r="AX551" s="13" t="s">
        <v>80</v>
      </c>
      <c r="AY551" s="265" t="s">
        <v>164</v>
      </c>
    </row>
    <row r="552" s="1" customFormat="1" ht="16.5" customHeight="1">
      <c r="B552" s="46"/>
      <c r="C552" s="221" t="s">
        <v>368</v>
      </c>
      <c r="D552" s="221" t="s">
        <v>166</v>
      </c>
      <c r="E552" s="222" t="s">
        <v>549</v>
      </c>
      <c r="F552" s="223" t="s">
        <v>550</v>
      </c>
      <c r="G552" s="224" t="s">
        <v>228</v>
      </c>
      <c r="H552" s="225">
        <v>0.002</v>
      </c>
      <c r="I552" s="226"/>
      <c r="J552" s="227">
        <f>ROUND(I552*H552,2)</f>
        <v>0</v>
      </c>
      <c r="K552" s="223" t="s">
        <v>170</v>
      </c>
      <c r="L552" s="72"/>
      <c r="M552" s="228" t="s">
        <v>21</v>
      </c>
      <c r="N552" s="229" t="s">
        <v>43</v>
      </c>
      <c r="O552" s="47"/>
      <c r="P552" s="230">
        <f>O552*H552</f>
        <v>0</v>
      </c>
      <c r="Q552" s="230">
        <v>0</v>
      </c>
      <c r="R552" s="230">
        <f>Q552*H552</f>
        <v>0</v>
      </c>
      <c r="S552" s="230">
        <v>0</v>
      </c>
      <c r="T552" s="231">
        <f>S552*H552</f>
        <v>0</v>
      </c>
      <c r="AR552" s="24" t="s">
        <v>171</v>
      </c>
      <c r="AT552" s="24" t="s">
        <v>166</v>
      </c>
      <c r="AU552" s="24" t="s">
        <v>82</v>
      </c>
      <c r="AY552" s="24" t="s">
        <v>164</v>
      </c>
      <c r="BE552" s="232">
        <f>IF(N552="základní",J552,0)</f>
        <v>0</v>
      </c>
      <c r="BF552" s="232">
        <f>IF(N552="snížená",J552,0)</f>
        <v>0</v>
      </c>
      <c r="BG552" s="232">
        <f>IF(N552="zákl. přenesená",J552,0)</f>
        <v>0</v>
      </c>
      <c r="BH552" s="232">
        <f>IF(N552="sníž. přenesená",J552,0)</f>
        <v>0</v>
      </c>
      <c r="BI552" s="232">
        <f>IF(N552="nulová",J552,0)</f>
        <v>0</v>
      </c>
      <c r="BJ552" s="24" t="s">
        <v>80</v>
      </c>
      <c r="BK552" s="232">
        <f>ROUND(I552*H552,2)</f>
        <v>0</v>
      </c>
      <c r="BL552" s="24" t="s">
        <v>171</v>
      </c>
      <c r="BM552" s="24" t="s">
        <v>551</v>
      </c>
    </row>
    <row r="553" s="11" customFormat="1">
      <c r="B553" s="233"/>
      <c r="C553" s="234"/>
      <c r="D553" s="235" t="s">
        <v>173</v>
      </c>
      <c r="E553" s="236" t="s">
        <v>21</v>
      </c>
      <c r="F553" s="237" t="s">
        <v>286</v>
      </c>
      <c r="G553" s="234"/>
      <c r="H553" s="236" t="s">
        <v>21</v>
      </c>
      <c r="I553" s="238"/>
      <c r="J553" s="234"/>
      <c r="K553" s="234"/>
      <c r="L553" s="239"/>
      <c r="M553" s="240"/>
      <c r="N553" s="241"/>
      <c r="O553" s="241"/>
      <c r="P553" s="241"/>
      <c r="Q553" s="241"/>
      <c r="R553" s="241"/>
      <c r="S553" s="241"/>
      <c r="T553" s="242"/>
      <c r="AT553" s="243" t="s">
        <v>173</v>
      </c>
      <c r="AU553" s="243" t="s">
        <v>82</v>
      </c>
      <c r="AV553" s="11" t="s">
        <v>80</v>
      </c>
      <c r="AW553" s="11" t="s">
        <v>35</v>
      </c>
      <c r="AX553" s="11" t="s">
        <v>72</v>
      </c>
      <c r="AY553" s="243" t="s">
        <v>164</v>
      </c>
    </row>
    <row r="554" s="12" customFormat="1">
      <c r="B554" s="244"/>
      <c r="C554" s="245"/>
      <c r="D554" s="235" t="s">
        <v>173</v>
      </c>
      <c r="E554" s="246" t="s">
        <v>21</v>
      </c>
      <c r="F554" s="247" t="s">
        <v>552</v>
      </c>
      <c r="G554" s="245"/>
      <c r="H554" s="248">
        <v>0.002</v>
      </c>
      <c r="I554" s="249"/>
      <c r="J554" s="245"/>
      <c r="K554" s="245"/>
      <c r="L554" s="250"/>
      <c r="M554" s="251"/>
      <c r="N554" s="252"/>
      <c r="O554" s="252"/>
      <c r="P554" s="252"/>
      <c r="Q554" s="252"/>
      <c r="R554" s="252"/>
      <c r="S554" s="252"/>
      <c r="T554" s="253"/>
      <c r="AT554" s="254" t="s">
        <v>173</v>
      </c>
      <c r="AU554" s="254" t="s">
        <v>82</v>
      </c>
      <c r="AV554" s="12" t="s">
        <v>82</v>
      </c>
      <c r="AW554" s="12" t="s">
        <v>35</v>
      </c>
      <c r="AX554" s="12" t="s">
        <v>72</v>
      </c>
      <c r="AY554" s="254" t="s">
        <v>164</v>
      </c>
    </row>
    <row r="555" s="13" customFormat="1">
      <c r="B555" s="255"/>
      <c r="C555" s="256"/>
      <c r="D555" s="235" t="s">
        <v>173</v>
      </c>
      <c r="E555" s="257" t="s">
        <v>21</v>
      </c>
      <c r="F555" s="258" t="s">
        <v>177</v>
      </c>
      <c r="G555" s="256"/>
      <c r="H555" s="259">
        <v>0.002</v>
      </c>
      <c r="I555" s="260"/>
      <c r="J555" s="256"/>
      <c r="K555" s="256"/>
      <c r="L555" s="261"/>
      <c r="M555" s="262"/>
      <c r="N555" s="263"/>
      <c r="O555" s="263"/>
      <c r="P555" s="263"/>
      <c r="Q555" s="263"/>
      <c r="R555" s="263"/>
      <c r="S555" s="263"/>
      <c r="T555" s="264"/>
      <c r="AT555" s="265" t="s">
        <v>173</v>
      </c>
      <c r="AU555" s="265" t="s">
        <v>82</v>
      </c>
      <c r="AV555" s="13" t="s">
        <v>171</v>
      </c>
      <c r="AW555" s="13" t="s">
        <v>35</v>
      </c>
      <c r="AX555" s="13" t="s">
        <v>80</v>
      </c>
      <c r="AY555" s="265" t="s">
        <v>164</v>
      </c>
    </row>
    <row r="556" s="10" customFormat="1" ht="29.88" customHeight="1">
      <c r="B556" s="205"/>
      <c r="C556" s="206"/>
      <c r="D556" s="207" t="s">
        <v>71</v>
      </c>
      <c r="E556" s="219" t="s">
        <v>553</v>
      </c>
      <c r="F556" s="219" t="s">
        <v>554</v>
      </c>
      <c r="G556" s="206"/>
      <c r="H556" s="206"/>
      <c r="I556" s="209"/>
      <c r="J556" s="220">
        <f>BK556</f>
        <v>0</v>
      </c>
      <c r="K556" s="206"/>
      <c r="L556" s="211"/>
      <c r="M556" s="212"/>
      <c r="N556" s="213"/>
      <c r="O556" s="213"/>
      <c r="P556" s="214">
        <f>P557</f>
        <v>0</v>
      </c>
      <c r="Q556" s="213"/>
      <c r="R556" s="214">
        <f>R557</f>
        <v>0</v>
      </c>
      <c r="S556" s="213"/>
      <c r="T556" s="215">
        <f>T557</f>
        <v>0</v>
      </c>
      <c r="AR556" s="216" t="s">
        <v>80</v>
      </c>
      <c r="AT556" s="217" t="s">
        <v>71</v>
      </c>
      <c r="AU556" s="217" t="s">
        <v>80</v>
      </c>
      <c r="AY556" s="216" t="s">
        <v>164</v>
      </c>
      <c r="BK556" s="218">
        <f>BK557</f>
        <v>0</v>
      </c>
    </row>
    <row r="557" s="1" customFormat="1" ht="38.25" customHeight="1">
      <c r="B557" s="46"/>
      <c r="C557" s="221" t="s">
        <v>555</v>
      </c>
      <c r="D557" s="221" t="s">
        <v>166</v>
      </c>
      <c r="E557" s="222" t="s">
        <v>556</v>
      </c>
      <c r="F557" s="223" t="s">
        <v>557</v>
      </c>
      <c r="G557" s="224" t="s">
        <v>228</v>
      </c>
      <c r="H557" s="225">
        <v>15.585000000000001</v>
      </c>
      <c r="I557" s="226"/>
      <c r="J557" s="227">
        <f>ROUND(I557*H557,2)</f>
        <v>0</v>
      </c>
      <c r="K557" s="223" t="s">
        <v>170</v>
      </c>
      <c r="L557" s="72"/>
      <c r="M557" s="228" t="s">
        <v>21</v>
      </c>
      <c r="N557" s="229" t="s">
        <v>43</v>
      </c>
      <c r="O557" s="47"/>
      <c r="P557" s="230">
        <f>O557*H557</f>
        <v>0</v>
      </c>
      <c r="Q557" s="230">
        <v>0</v>
      </c>
      <c r="R557" s="230">
        <f>Q557*H557</f>
        <v>0</v>
      </c>
      <c r="S557" s="230">
        <v>0</v>
      </c>
      <c r="T557" s="231">
        <f>S557*H557</f>
        <v>0</v>
      </c>
      <c r="AR557" s="24" t="s">
        <v>171</v>
      </c>
      <c r="AT557" s="24" t="s">
        <v>166</v>
      </c>
      <c r="AU557" s="24" t="s">
        <v>82</v>
      </c>
      <c r="AY557" s="24" t="s">
        <v>164</v>
      </c>
      <c r="BE557" s="232">
        <f>IF(N557="základní",J557,0)</f>
        <v>0</v>
      </c>
      <c r="BF557" s="232">
        <f>IF(N557="snížená",J557,0)</f>
        <v>0</v>
      </c>
      <c r="BG557" s="232">
        <f>IF(N557="zákl. přenesená",J557,0)</f>
        <v>0</v>
      </c>
      <c r="BH557" s="232">
        <f>IF(N557="sníž. přenesená",J557,0)</f>
        <v>0</v>
      </c>
      <c r="BI557" s="232">
        <f>IF(N557="nulová",J557,0)</f>
        <v>0</v>
      </c>
      <c r="BJ557" s="24" t="s">
        <v>80</v>
      </c>
      <c r="BK557" s="232">
        <f>ROUND(I557*H557,2)</f>
        <v>0</v>
      </c>
      <c r="BL557" s="24" t="s">
        <v>171</v>
      </c>
      <c r="BM557" s="24" t="s">
        <v>558</v>
      </c>
    </row>
    <row r="558" s="10" customFormat="1" ht="37.44" customHeight="1">
      <c r="B558" s="205"/>
      <c r="C558" s="206"/>
      <c r="D558" s="207" t="s">
        <v>71</v>
      </c>
      <c r="E558" s="208" t="s">
        <v>559</v>
      </c>
      <c r="F558" s="208" t="s">
        <v>560</v>
      </c>
      <c r="G558" s="206"/>
      <c r="H558" s="206"/>
      <c r="I558" s="209"/>
      <c r="J558" s="210">
        <f>BK558</f>
        <v>0</v>
      </c>
      <c r="K558" s="206"/>
      <c r="L558" s="211"/>
      <c r="M558" s="212"/>
      <c r="N558" s="213"/>
      <c r="O558" s="213"/>
      <c r="P558" s="214">
        <f>P559+P617+P658+P839+P852+P923</f>
        <v>0</v>
      </c>
      <c r="Q558" s="213"/>
      <c r="R558" s="214">
        <f>R559+R617+R658+R839+R852+R923</f>
        <v>0.42126783340000001</v>
      </c>
      <c r="S558" s="213"/>
      <c r="T558" s="215">
        <f>T559+T617+T658+T839+T852+T923</f>
        <v>0</v>
      </c>
      <c r="AR558" s="216" t="s">
        <v>82</v>
      </c>
      <c r="AT558" s="217" t="s">
        <v>71</v>
      </c>
      <c r="AU558" s="217" t="s">
        <v>72</v>
      </c>
      <c r="AY558" s="216" t="s">
        <v>164</v>
      </c>
      <c r="BK558" s="218">
        <f>BK559+BK617+BK658+BK839+BK852+BK923</f>
        <v>0</v>
      </c>
    </row>
    <row r="559" s="10" customFormat="1" ht="19.92" customHeight="1">
      <c r="B559" s="205"/>
      <c r="C559" s="206"/>
      <c r="D559" s="207" t="s">
        <v>71</v>
      </c>
      <c r="E559" s="219" t="s">
        <v>561</v>
      </c>
      <c r="F559" s="219" t="s">
        <v>562</v>
      </c>
      <c r="G559" s="206"/>
      <c r="H559" s="206"/>
      <c r="I559" s="209"/>
      <c r="J559" s="220">
        <f>BK559</f>
        <v>0</v>
      </c>
      <c r="K559" s="206"/>
      <c r="L559" s="211"/>
      <c r="M559" s="212"/>
      <c r="N559" s="213"/>
      <c r="O559" s="213"/>
      <c r="P559" s="214">
        <f>SUM(P560:P616)</f>
        <v>0</v>
      </c>
      <c r="Q559" s="213"/>
      <c r="R559" s="214">
        <f>SUM(R560:R616)</f>
        <v>0.078296199999999996</v>
      </c>
      <c r="S559" s="213"/>
      <c r="T559" s="215">
        <f>SUM(T560:T616)</f>
        <v>0</v>
      </c>
      <c r="AR559" s="216" t="s">
        <v>82</v>
      </c>
      <c r="AT559" s="217" t="s">
        <v>71</v>
      </c>
      <c r="AU559" s="217" t="s">
        <v>80</v>
      </c>
      <c r="AY559" s="216" t="s">
        <v>164</v>
      </c>
      <c r="BK559" s="218">
        <f>SUM(BK560:BK616)</f>
        <v>0</v>
      </c>
    </row>
    <row r="560" s="1" customFormat="1" ht="25.5" customHeight="1">
      <c r="B560" s="46"/>
      <c r="C560" s="221" t="s">
        <v>563</v>
      </c>
      <c r="D560" s="221" t="s">
        <v>166</v>
      </c>
      <c r="E560" s="222" t="s">
        <v>564</v>
      </c>
      <c r="F560" s="223" t="s">
        <v>565</v>
      </c>
      <c r="G560" s="224" t="s">
        <v>169</v>
      </c>
      <c r="H560" s="225">
        <v>1.008</v>
      </c>
      <c r="I560" s="226"/>
      <c r="J560" s="227">
        <f>ROUND(I560*H560,2)</f>
        <v>0</v>
      </c>
      <c r="K560" s="223" t="s">
        <v>170</v>
      </c>
      <c r="L560" s="72"/>
      <c r="M560" s="228" t="s">
        <v>21</v>
      </c>
      <c r="N560" s="229" t="s">
        <v>43</v>
      </c>
      <c r="O560" s="47"/>
      <c r="P560" s="230">
        <f>O560*H560</f>
        <v>0</v>
      </c>
      <c r="Q560" s="230">
        <v>0</v>
      </c>
      <c r="R560" s="230">
        <f>Q560*H560</f>
        <v>0</v>
      </c>
      <c r="S560" s="230">
        <v>0</v>
      </c>
      <c r="T560" s="231">
        <f>S560*H560</f>
        <v>0</v>
      </c>
      <c r="AR560" s="24" t="s">
        <v>193</v>
      </c>
      <c r="AT560" s="24" t="s">
        <v>166</v>
      </c>
      <c r="AU560" s="24" t="s">
        <v>82</v>
      </c>
      <c r="AY560" s="24" t="s">
        <v>164</v>
      </c>
      <c r="BE560" s="232">
        <f>IF(N560="základní",J560,0)</f>
        <v>0</v>
      </c>
      <c r="BF560" s="232">
        <f>IF(N560="snížená",J560,0)</f>
        <v>0</v>
      </c>
      <c r="BG560" s="232">
        <f>IF(N560="zákl. přenesená",J560,0)</f>
        <v>0</v>
      </c>
      <c r="BH560" s="232">
        <f>IF(N560="sníž. přenesená",J560,0)</f>
        <v>0</v>
      </c>
      <c r="BI560" s="232">
        <f>IF(N560="nulová",J560,0)</f>
        <v>0</v>
      </c>
      <c r="BJ560" s="24" t="s">
        <v>80</v>
      </c>
      <c r="BK560" s="232">
        <f>ROUND(I560*H560,2)</f>
        <v>0</v>
      </c>
      <c r="BL560" s="24" t="s">
        <v>193</v>
      </c>
      <c r="BM560" s="24" t="s">
        <v>566</v>
      </c>
    </row>
    <row r="561" s="11" customFormat="1">
      <c r="B561" s="233"/>
      <c r="C561" s="234"/>
      <c r="D561" s="235" t="s">
        <v>173</v>
      </c>
      <c r="E561" s="236" t="s">
        <v>21</v>
      </c>
      <c r="F561" s="237" t="s">
        <v>174</v>
      </c>
      <c r="G561" s="234"/>
      <c r="H561" s="236" t="s">
        <v>21</v>
      </c>
      <c r="I561" s="238"/>
      <c r="J561" s="234"/>
      <c r="K561" s="234"/>
      <c r="L561" s="239"/>
      <c r="M561" s="240"/>
      <c r="N561" s="241"/>
      <c r="O561" s="241"/>
      <c r="P561" s="241"/>
      <c r="Q561" s="241"/>
      <c r="R561" s="241"/>
      <c r="S561" s="241"/>
      <c r="T561" s="242"/>
      <c r="AT561" s="243" t="s">
        <v>173</v>
      </c>
      <c r="AU561" s="243" t="s">
        <v>82</v>
      </c>
      <c r="AV561" s="11" t="s">
        <v>80</v>
      </c>
      <c r="AW561" s="11" t="s">
        <v>35</v>
      </c>
      <c r="AX561" s="11" t="s">
        <v>72</v>
      </c>
      <c r="AY561" s="243" t="s">
        <v>164</v>
      </c>
    </row>
    <row r="562" s="11" customFormat="1">
      <c r="B562" s="233"/>
      <c r="C562" s="234"/>
      <c r="D562" s="235" t="s">
        <v>173</v>
      </c>
      <c r="E562" s="236" t="s">
        <v>21</v>
      </c>
      <c r="F562" s="237" t="s">
        <v>366</v>
      </c>
      <c r="G562" s="234"/>
      <c r="H562" s="236" t="s">
        <v>21</v>
      </c>
      <c r="I562" s="238"/>
      <c r="J562" s="234"/>
      <c r="K562" s="234"/>
      <c r="L562" s="239"/>
      <c r="M562" s="240"/>
      <c r="N562" s="241"/>
      <c r="O562" s="241"/>
      <c r="P562" s="241"/>
      <c r="Q562" s="241"/>
      <c r="R562" s="241"/>
      <c r="S562" s="241"/>
      <c r="T562" s="242"/>
      <c r="AT562" s="243" t="s">
        <v>173</v>
      </c>
      <c r="AU562" s="243" t="s">
        <v>82</v>
      </c>
      <c r="AV562" s="11" t="s">
        <v>80</v>
      </c>
      <c r="AW562" s="11" t="s">
        <v>35</v>
      </c>
      <c r="AX562" s="11" t="s">
        <v>72</v>
      </c>
      <c r="AY562" s="243" t="s">
        <v>164</v>
      </c>
    </row>
    <row r="563" s="11" customFormat="1">
      <c r="B563" s="233"/>
      <c r="C563" s="234"/>
      <c r="D563" s="235" t="s">
        <v>173</v>
      </c>
      <c r="E563" s="236" t="s">
        <v>21</v>
      </c>
      <c r="F563" s="237" t="s">
        <v>567</v>
      </c>
      <c r="G563" s="234"/>
      <c r="H563" s="236" t="s">
        <v>21</v>
      </c>
      <c r="I563" s="238"/>
      <c r="J563" s="234"/>
      <c r="K563" s="234"/>
      <c r="L563" s="239"/>
      <c r="M563" s="240"/>
      <c r="N563" s="241"/>
      <c r="O563" s="241"/>
      <c r="P563" s="241"/>
      <c r="Q563" s="241"/>
      <c r="R563" s="241"/>
      <c r="S563" s="241"/>
      <c r="T563" s="242"/>
      <c r="AT563" s="243" t="s">
        <v>173</v>
      </c>
      <c r="AU563" s="243" t="s">
        <v>82</v>
      </c>
      <c r="AV563" s="11" t="s">
        <v>80</v>
      </c>
      <c r="AW563" s="11" t="s">
        <v>35</v>
      </c>
      <c r="AX563" s="11" t="s">
        <v>72</v>
      </c>
      <c r="AY563" s="243" t="s">
        <v>164</v>
      </c>
    </row>
    <row r="564" s="12" customFormat="1">
      <c r="B564" s="244"/>
      <c r="C564" s="245"/>
      <c r="D564" s="235" t="s">
        <v>173</v>
      </c>
      <c r="E564" s="246" t="s">
        <v>21</v>
      </c>
      <c r="F564" s="247" t="s">
        <v>291</v>
      </c>
      <c r="G564" s="245"/>
      <c r="H564" s="248">
        <v>22.399999999999999</v>
      </c>
      <c r="I564" s="249"/>
      <c r="J564" s="245"/>
      <c r="K564" s="245"/>
      <c r="L564" s="250"/>
      <c r="M564" s="251"/>
      <c r="N564" s="252"/>
      <c r="O564" s="252"/>
      <c r="P564" s="252"/>
      <c r="Q564" s="252"/>
      <c r="R564" s="252"/>
      <c r="S564" s="252"/>
      <c r="T564" s="253"/>
      <c r="AT564" s="254" t="s">
        <v>173</v>
      </c>
      <c r="AU564" s="254" t="s">
        <v>82</v>
      </c>
      <c r="AV564" s="12" t="s">
        <v>82</v>
      </c>
      <c r="AW564" s="12" t="s">
        <v>35</v>
      </c>
      <c r="AX564" s="12" t="s">
        <v>72</v>
      </c>
      <c r="AY564" s="254" t="s">
        <v>164</v>
      </c>
    </row>
    <row r="565" s="11" customFormat="1">
      <c r="B565" s="233"/>
      <c r="C565" s="234"/>
      <c r="D565" s="235" t="s">
        <v>173</v>
      </c>
      <c r="E565" s="236" t="s">
        <v>21</v>
      </c>
      <c r="F565" s="237" t="s">
        <v>568</v>
      </c>
      <c r="G565" s="234"/>
      <c r="H565" s="236" t="s">
        <v>21</v>
      </c>
      <c r="I565" s="238"/>
      <c r="J565" s="234"/>
      <c r="K565" s="234"/>
      <c r="L565" s="239"/>
      <c r="M565" s="240"/>
      <c r="N565" s="241"/>
      <c r="O565" s="241"/>
      <c r="P565" s="241"/>
      <c r="Q565" s="241"/>
      <c r="R565" s="241"/>
      <c r="S565" s="241"/>
      <c r="T565" s="242"/>
      <c r="AT565" s="243" t="s">
        <v>173</v>
      </c>
      <c r="AU565" s="243" t="s">
        <v>82</v>
      </c>
      <c r="AV565" s="11" t="s">
        <v>80</v>
      </c>
      <c r="AW565" s="11" t="s">
        <v>35</v>
      </c>
      <c r="AX565" s="11" t="s">
        <v>72</v>
      </c>
      <c r="AY565" s="243" t="s">
        <v>164</v>
      </c>
    </row>
    <row r="566" s="14" customFormat="1">
      <c r="B566" s="276"/>
      <c r="C566" s="277"/>
      <c r="D566" s="235" t="s">
        <v>173</v>
      </c>
      <c r="E566" s="278" t="s">
        <v>21</v>
      </c>
      <c r="F566" s="279" t="s">
        <v>293</v>
      </c>
      <c r="G566" s="277"/>
      <c r="H566" s="280">
        <v>22.399999999999999</v>
      </c>
      <c r="I566" s="281"/>
      <c r="J566" s="277"/>
      <c r="K566" s="277"/>
      <c r="L566" s="282"/>
      <c r="M566" s="283"/>
      <c r="N566" s="284"/>
      <c r="O566" s="284"/>
      <c r="P566" s="284"/>
      <c r="Q566" s="284"/>
      <c r="R566" s="284"/>
      <c r="S566" s="284"/>
      <c r="T566" s="285"/>
      <c r="AT566" s="286" t="s">
        <v>173</v>
      </c>
      <c r="AU566" s="286" t="s">
        <v>82</v>
      </c>
      <c r="AV566" s="14" t="s">
        <v>185</v>
      </c>
      <c r="AW566" s="14" t="s">
        <v>35</v>
      </c>
      <c r="AX566" s="14" t="s">
        <v>72</v>
      </c>
      <c r="AY566" s="286" t="s">
        <v>164</v>
      </c>
    </row>
    <row r="567" s="12" customFormat="1">
      <c r="B567" s="244"/>
      <c r="C567" s="245"/>
      <c r="D567" s="235" t="s">
        <v>173</v>
      </c>
      <c r="E567" s="246" t="s">
        <v>21</v>
      </c>
      <c r="F567" s="247" t="s">
        <v>569</v>
      </c>
      <c r="G567" s="245"/>
      <c r="H567" s="248">
        <v>1.008</v>
      </c>
      <c r="I567" s="249"/>
      <c r="J567" s="245"/>
      <c r="K567" s="245"/>
      <c r="L567" s="250"/>
      <c r="M567" s="251"/>
      <c r="N567" s="252"/>
      <c r="O567" s="252"/>
      <c r="P567" s="252"/>
      <c r="Q567" s="252"/>
      <c r="R567" s="252"/>
      <c r="S567" s="252"/>
      <c r="T567" s="253"/>
      <c r="AT567" s="254" t="s">
        <v>173</v>
      </c>
      <c r="AU567" s="254" t="s">
        <v>82</v>
      </c>
      <c r="AV567" s="12" t="s">
        <v>82</v>
      </c>
      <c r="AW567" s="12" t="s">
        <v>35</v>
      </c>
      <c r="AX567" s="12" t="s">
        <v>72</v>
      </c>
      <c r="AY567" s="254" t="s">
        <v>164</v>
      </c>
    </row>
    <row r="568" s="11" customFormat="1">
      <c r="B568" s="233"/>
      <c r="C568" s="234"/>
      <c r="D568" s="235" t="s">
        <v>173</v>
      </c>
      <c r="E568" s="236" t="s">
        <v>21</v>
      </c>
      <c r="F568" s="237" t="s">
        <v>570</v>
      </c>
      <c r="G568" s="234"/>
      <c r="H568" s="236" t="s">
        <v>21</v>
      </c>
      <c r="I568" s="238"/>
      <c r="J568" s="234"/>
      <c r="K568" s="234"/>
      <c r="L568" s="239"/>
      <c r="M568" s="240"/>
      <c r="N568" s="241"/>
      <c r="O568" s="241"/>
      <c r="P568" s="241"/>
      <c r="Q568" s="241"/>
      <c r="R568" s="241"/>
      <c r="S568" s="241"/>
      <c r="T568" s="242"/>
      <c r="AT568" s="243" t="s">
        <v>173</v>
      </c>
      <c r="AU568" s="243" t="s">
        <v>82</v>
      </c>
      <c r="AV568" s="11" t="s">
        <v>80</v>
      </c>
      <c r="AW568" s="11" t="s">
        <v>35</v>
      </c>
      <c r="AX568" s="11" t="s">
        <v>72</v>
      </c>
      <c r="AY568" s="243" t="s">
        <v>164</v>
      </c>
    </row>
    <row r="569" s="14" customFormat="1">
      <c r="B569" s="276"/>
      <c r="C569" s="277"/>
      <c r="D569" s="235" t="s">
        <v>173</v>
      </c>
      <c r="E569" s="278" t="s">
        <v>21</v>
      </c>
      <c r="F569" s="279" t="s">
        <v>434</v>
      </c>
      <c r="G569" s="277"/>
      <c r="H569" s="280">
        <v>1.008</v>
      </c>
      <c r="I569" s="281"/>
      <c r="J569" s="277"/>
      <c r="K569" s="277"/>
      <c r="L569" s="282"/>
      <c r="M569" s="283"/>
      <c r="N569" s="284"/>
      <c r="O569" s="284"/>
      <c r="P569" s="284"/>
      <c r="Q569" s="284"/>
      <c r="R569" s="284"/>
      <c r="S569" s="284"/>
      <c r="T569" s="285"/>
      <c r="AT569" s="286" t="s">
        <v>173</v>
      </c>
      <c r="AU569" s="286" t="s">
        <v>82</v>
      </c>
      <c r="AV569" s="14" t="s">
        <v>185</v>
      </c>
      <c r="AW569" s="14" t="s">
        <v>35</v>
      </c>
      <c r="AX569" s="14" t="s">
        <v>80</v>
      </c>
      <c r="AY569" s="286" t="s">
        <v>164</v>
      </c>
    </row>
    <row r="570" s="1" customFormat="1" ht="16.5" customHeight="1">
      <c r="B570" s="46"/>
      <c r="C570" s="266" t="s">
        <v>571</v>
      </c>
      <c r="D570" s="266" t="s">
        <v>238</v>
      </c>
      <c r="E570" s="267" t="s">
        <v>572</v>
      </c>
      <c r="F570" s="268" t="s">
        <v>573</v>
      </c>
      <c r="G570" s="269" t="s">
        <v>340</v>
      </c>
      <c r="H570" s="270">
        <v>0.10100000000000001</v>
      </c>
      <c r="I570" s="271"/>
      <c r="J570" s="272">
        <f>ROUND(I570*H570,2)</f>
        <v>0</v>
      </c>
      <c r="K570" s="268" t="s">
        <v>170</v>
      </c>
      <c r="L570" s="273"/>
      <c r="M570" s="274" t="s">
        <v>21</v>
      </c>
      <c r="N570" s="275" t="s">
        <v>43</v>
      </c>
      <c r="O570" s="47"/>
      <c r="P570" s="230">
        <f>O570*H570</f>
        <v>0</v>
      </c>
      <c r="Q570" s="230">
        <v>0.001</v>
      </c>
      <c r="R570" s="230">
        <f>Q570*H570</f>
        <v>0.000101</v>
      </c>
      <c r="S570" s="230">
        <v>0</v>
      </c>
      <c r="T570" s="231">
        <f>S570*H570</f>
        <v>0</v>
      </c>
      <c r="AR570" s="24" t="s">
        <v>370</v>
      </c>
      <c r="AT570" s="24" t="s">
        <v>238</v>
      </c>
      <c r="AU570" s="24" t="s">
        <v>82</v>
      </c>
      <c r="AY570" s="24" t="s">
        <v>164</v>
      </c>
      <c r="BE570" s="232">
        <f>IF(N570="základní",J570,0)</f>
        <v>0</v>
      </c>
      <c r="BF570" s="232">
        <f>IF(N570="snížená",J570,0)</f>
        <v>0</v>
      </c>
      <c r="BG570" s="232">
        <f>IF(N570="zákl. přenesená",J570,0)</f>
        <v>0</v>
      </c>
      <c r="BH570" s="232">
        <f>IF(N570="sníž. přenesená",J570,0)</f>
        <v>0</v>
      </c>
      <c r="BI570" s="232">
        <f>IF(N570="nulová",J570,0)</f>
        <v>0</v>
      </c>
      <c r="BJ570" s="24" t="s">
        <v>80</v>
      </c>
      <c r="BK570" s="232">
        <f>ROUND(I570*H570,2)</f>
        <v>0</v>
      </c>
      <c r="BL570" s="24" t="s">
        <v>193</v>
      </c>
      <c r="BM570" s="24" t="s">
        <v>574</v>
      </c>
    </row>
    <row r="571" s="11" customFormat="1">
      <c r="B571" s="233"/>
      <c r="C571" s="234"/>
      <c r="D571" s="235" t="s">
        <v>173</v>
      </c>
      <c r="E571" s="236" t="s">
        <v>21</v>
      </c>
      <c r="F571" s="237" t="s">
        <v>174</v>
      </c>
      <c r="G571" s="234"/>
      <c r="H571" s="236" t="s">
        <v>21</v>
      </c>
      <c r="I571" s="238"/>
      <c r="J571" s="234"/>
      <c r="K571" s="234"/>
      <c r="L571" s="239"/>
      <c r="M571" s="240"/>
      <c r="N571" s="241"/>
      <c r="O571" s="241"/>
      <c r="P571" s="241"/>
      <c r="Q571" s="241"/>
      <c r="R571" s="241"/>
      <c r="S571" s="241"/>
      <c r="T571" s="242"/>
      <c r="AT571" s="243" t="s">
        <v>173</v>
      </c>
      <c r="AU571" s="243" t="s">
        <v>82</v>
      </c>
      <c r="AV571" s="11" t="s">
        <v>80</v>
      </c>
      <c r="AW571" s="11" t="s">
        <v>35</v>
      </c>
      <c r="AX571" s="11" t="s">
        <v>72</v>
      </c>
      <c r="AY571" s="243" t="s">
        <v>164</v>
      </c>
    </row>
    <row r="572" s="11" customFormat="1">
      <c r="B572" s="233"/>
      <c r="C572" s="234"/>
      <c r="D572" s="235" t="s">
        <v>173</v>
      </c>
      <c r="E572" s="236" t="s">
        <v>21</v>
      </c>
      <c r="F572" s="237" t="s">
        <v>366</v>
      </c>
      <c r="G572" s="234"/>
      <c r="H572" s="236" t="s">
        <v>21</v>
      </c>
      <c r="I572" s="238"/>
      <c r="J572" s="234"/>
      <c r="K572" s="234"/>
      <c r="L572" s="239"/>
      <c r="M572" s="240"/>
      <c r="N572" s="241"/>
      <c r="O572" s="241"/>
      <c r="P572" s="241"/>
      <c r="Q572" s="241"/>
      <c r="R572" s="241"/>
      <c r="S572" s="241"/>
      <c r="T572" s="242"/>
      <c r="AT572" s="243" t="s">
        <v>173</v>
      </c>
      <c r="AU572" s="243" t="s">
        <v>82</v>
      </c>
      <c r="AV572" s="11" t="s">
        <v>80</v>
      </c>
      <c r="AW572" s="11" t="s">
        <v>35</v>
      </c>
      <c r="AX572" s="11" t="s">
        <v>72</v>
      </c>
      <c r="AY572" s="243" t="s">
        <v>164</v>
      </c>
    </row>
    <row r="573" s="11" customFormat="1">
      <c r="B573" s="233"/>
      <c r="C573" s="234"/>
      <c r="D573" s="235" t="s">
        <v>173</v>
      </c>
      <c r="E573" s="236" t="s">
        <v>21</v>
      </c>
      <c r="F573" s="237" t="s">
        <v>567</v>
      </c>
      <c r="G573" s="234"/>
      <c r="H573" s="236" t="s">
        <v>21</v>
      </c>
      <c r="I573" s="238"/>
      <c r="J573" s="234"/>
      <c r="K573" s="234"/>
      <c r="L573" s="239"/>
      <c r="M573" s="240"/>
      <c r="N573" s="241"/>
      <c r="O573" s="241"/>
      <c r="P573" s="241"/>
      <c r="Q573" s="241"/>
      <c r="R573" s="241"/>
      <c r="S573" s="241"/>
      <c r="T573" s="242"/>
      <c r="AT573" s="243" t="s">
        <v>173</v>
      </c>
      <c r="AU573" s="243" t="s">
        <v>82</v>
      </c>
      <c r="AV573" s="11" t="s">
        <v>80</v>
      </c>
      <c r="AW573" s="11" t="s">
        <v>35</v>
      </c>
      <c r="AX573" s="11" t="s">
        <v>72</v>
      </c>
      <c r="AY573" s="243" t="s">
        <v>164</v>
      </c>
    </row>
    <row r="574" s="12" customFormat="1">
      <c r="B574" s="244"/>
      <c r="C574" s="245"/>
      <c r="D574" s="235" t="s">
        <v>173</v>
      </c>
      <c r="E574" s="246" t="s">
        <v>21</v>
      </c>
      <c r="F574" s="247" t="s">
        <v>291</v>
      </c>
      <c r="G574" s="245"/>
      <c r="H574" s="248">
        <v>22.399999999999999</v>
      </c>
      <c r="I574" s="249"/>
      <c r="J574" s="245"/>
      <c r="K574" s="245"/>
      <c r="L574" s="250"/>
      <c r="M574" s="251"/>
      <c r="N574" s="252"/>
      <c r="O574" s="252"/>
      <c r="P574" s="252"/>
      <c r="Q574" s="252"/>
      <c r="R574" s="252"/>
      <c r="S574" s="252"/>
      <c r="T574" s="253"/>
      <c r="AT574" s="254" t="s">
        <v>173</v>
      </c>
      <c r="AU574" s="254" t="s">
        <v>82</v>
      </c>
      <c r="AV574" s="12" t="s">
        <v>82</v>
      </c>
      <c r="AW574" s="12" t="s">
        <v>35</v>
      </c>
      <c r="AX574" s="12" t="s">
        <v>72</v>
      </c>
      <c r="AY574" s="254" t="s">
        <v>164</v>
      </c>
    </row>
    <row r="575" s="11" customFormat="1">
      <c r="B575" s="233"/>
      <c r="C575" s="234"/>
      <c r="D575" s="235" t="s">
        <v>173</v>
      </c>
      <c r="E575" s="236" t="s">
        <v>21</v>
      </c>
      <c r="F575" s="237" t="s">
        <v>568</v>
      </c>
      <c r="G575" s="234"/>
      <c r="H575" s="236" t="s">
        <v>21</v>
      </c>
      <c r="I575" s="238"/>
      <c r="J575" s="234"/>
      <c r="K575" s="234"/>
      <c r="L575" s="239"/>
      <c r="M575" s="240"/>
      <c r="N575" s="241"/>
      <c r="O575" s="241"/>
      <c r="P575" s="241"/>
      <c r="Q575" s="241"/>
      <c r="R575" s="241"/>
      <c r="S575" s="241"/>
      <c r="T575" s="242"/>
      <c r="AT575" s="243" t="s">
        <v>173</v>
      </c>
      <c r="AU575" s="243" t="s">
        <v>82</v>
      </c>
      <c r="AV575" s="11" t="s">
        <v>80</v>
      </c>
      <c r="AW575" s="11" t="s">
        <v>35</v>
      </c>
      <c r="AX575" s="11" t="s">
        <v>72</v>
      </c>
      <c r="AY575" s="243" t="s">
        <v>164</v>
      </c>
    </row>
    <row r="576" s="14" customFormat="1">
      <c r="B576" s="276"/>
      <c r="C576" s="277"/>
      <c r="D576" s="235" t="s">
        <v>173</v>
      </c>
      <c r="E576" s="278" t="s">
        <v>21</v>
      </c>
      <c r="F576" s="279" t="s">
        <v>330</v>
      </c>
      <c r="G576" s="277"/>
      <c r="H576" s="280">
        <v>22.399999999999999</v>
      </c>
      <c r="I576" s="281"/>
      <c r="J576" s="277"/>
      <c r="K576" s="277"/>
      <c r="L576" s="282"/>
      <c r="M576" s="283"/>
      <c r="N576" s="284"/>
      <c r="O576" s="284"/>
      <c r="P576" s="284"/>
      <c r="Q576" s="284"/>
      <c r="R576" s="284"/>
      <c r="S576" s="284"/>
      <c r="T576" s="285"/>
      <c r="AT576" s="286" t="s">
        <v>173</v>
      </c>
      <c r="AU576" s="286" t="s">
        <v>82</v>
      </c>
      <c r="AV576" s="14" t="s">
        <v>185</v>
      </c>
      <c r="AW576" s="14" t="s">
        <v>35</v>
      </c>
      <c r="AX576" s="14" t="s">
        <v>72</v>
      </c>
      <c r="AY576" s="286" t="s">
        <v>164</v>
      </c>
    </row>
    <row r="577" s="12" customFormat="1">
      <c r="B577" s="244"/>
      <c r="C577" s="245"/>
      <c r="D577" s="235" t="s">
        <v>173</v>
      </c>
      <c r="E577" s="246" t="s">
        <v>21</v>
      </c>
      <c r="F577" s="247" t="s">
        <v>575</v>
      </c>
      <c r="G577" s="245"/>
      <c r="H577" s="248">
        <v>0.10100000000000001</v>
      </c>
      <c r="I577" s="249"/>
      <c r="J577" s="245"/>
      <c r="K577" s="245"/>
      <c r="L577" s="250"/>
      <c r="M577" s="251"/>
      <c r="N577" s="252"/>
      <c r="O577" s="252"/>
      <c r="P577" s="252"/>
      <c r="Q577" s="252"/>
      <c r="R577" s="252"/>
      <c r="S577" s="252"/>
      <c r="T577" s="253"/>
      <c r="AT577" s="254" t="s">
        <v>173</v>
      </c>
      <c r="AU577" s="254" t="s">
        <v>82</v>
      </c>
      <c r="AV577" s="12" t="s">
        <v>82</v>
      </c>
      <c r="AW577" s="12" t="s">
        <v>35</v>
      </c>
      <c r="AX577" s="12" t="s">
        <v>72</v>
      </c>
      <c r="AY577" s="254" t="s">
        <v>164</v>
      </c>
    </row>
    <row r="578" s="14" customFormat="1">
      <c r="B578" s="276"/>
      <c r="C578" s="277"/>
      <c r="D578" s="235" t="s">
        <v>173</v>
      </c>
      <c r="E578" s="278" t="s">
        <v>21</v>
      </c>
      <c r="F578" s="279" t="s">
        <v>576</v>
      </c>
      <c r="G578" s="277"/>
      <c r="H578" s="280">
        <v>0.10100000000000001</v>
      </c>
      <c r="I578" s="281"/>
      <c r="J578" s="277"/>
      <c r="K578" s="277"/>
      <c r="L578" s="282"/>
      <c r="M578" s="283"/>
      <c r="N578" s="284"/>
      <c r="O578" s="284"/>
      <c r="P578" s="284"/>
      <c r="Q578" s="284"/>
      <c r="R578" s="284"/>
      <c r="S578" s="284"/>
      <c r="T578" s="285"/>
      <c r="AT578" s="286" t="s">
        <v>173</v>
      </c>
      <c r="AU578" s="286" t="s">
        <v>82</v>
      </c>
      <c r="AV578" s="14" t="s">
        <v>185</v>
      </c>
      <c r="AW578" s="14" t="s">
        <v>35</v>
      </c>
      <c r="AX578" s="14" t="s">
        <v>80</v>
      </c>
      <c r="AY578" s="286" t="s">
        <v>164</v>
      </c>
    </row>
    <row r="579" s="1" customFormat="1" ht="25.5" customHeight="1">
      <c r="B579" s="46"/>
      <c r="C579" s="221" t="s">
        <v>577</v>
      </c>
      <c r="D579" s="221" t="s">
        <v>166</v>
      </c>
      <c r="E579" s="222" t="s">
        <v>578</v>
      </c>
      <c r="F579" s="223" t="s">
        <v>579</v>
      </c>
      <c r="G579" s="224" t="s">
        <v>169</v>
      </c>
      <c r="H579" s="225">
        <v>31.199999999999999</v>
      </c>
      <c r="I579" s="226"/>
      <c r="J579" s="227">
        <f>ROUND(I579*H579,2)</f>
        <v>0</v>
      </c>
      <c r="K579" s="223" t="s">
        <v>21</v>
      </c>
      <c r="L579" s="72"/>
      <c r="M579" s="228" t="s">
        <v>21</v>
      </c>
      <c r="N579" s="229" t="s">
        <v>43</v>
      </c>
      <c r="O579" s="47"/>
      <c r="P579" s="230">
        <f>O579*H579</f>
        <v>0</v>
      </c>
      <c r="Q579" s="230">
        <v>0</v>
      </c>
      <c r="R579" s="230">
        <f>Q579*H579</f>
        <v>0</v>
      </c>
      <c r="S579" s="230">
        <v>0</v>
      </c>
      <c r="T579" s="231">
        <f>S579*H579</f>
        <v>0</v>
      </c>
      <c r="AR579" s="24" t="s">
        <v>193</v>
      </c>
      <c r="AT579" s="24" t="s">
        <v>166</v>
      </c>
      <c r="AU579" s="24" t="s">
        <v>82</v>
      </c>
      <c r="AY579" s="24" t="s">
        <v>164</v>
      </c>
      <c r="BE579" s="232">
        <f>IF(N579="základní",J579,0)</f>
        <v>0</v>
      </c>
      <c r="BF579" s="232">
        <f>IF(N579="snížená",J579,0)</f>
        <v>0</v>
      </c>
      <c r="BG579" s="232">
        <f>IF(N579="zákl. přenesená",J579,0)</f>
        <v>0</v>
      </c>
      <c r="BH579" s="232">
        <f>IF(N579="sníž. přenesená",J579,0)</f>
        <v>0</v>
      </c>
      <c r="BI579" s="232">
        <f>IF(N579="nulová",J579,0)</f>
        <v>0</v>
      </c>
      <c r="BJ579" s="24" t="s">
        <v>80</v>
      </c>
      <c r="BK579" s="232">
        <f>ROUND(I579*H579,2)</f>
        <v>0</v>
      </c>
      <c r="BL579" s="24" t="s">
        <v>193</v>
      </c>
      <c r="BM579" s="24" t="s">
        <v>580</v>
      </c>
    </row>
    <row r="580" s="11" customFormat="1">
      <c r="B580" s="233"/>
      <c r="C580" s="234"/>
      <c r="D580" s="235" t="s">
        <v>173</v>
      </c>
      <c r="E580" s="236" t="s">
        <v>21</v>
      </c>
      <c r="F580" s="237" t="s">
        <v>579</v>
      </c>
      <c r="G580" s="234"/>
      <c r="H580" s="236" t="s">
        <v>21</v>
      </c>
      <c r="I580" s="238"/>
      <c r="J580" s="234"/>
      <c r="K580" s="234"/>
      <c r="L580" s="239"/>
      <c r="M580" s="240"/>
      <c r="N580" s="241"/>
      <c r="O580" s="241"/>
      <c r="P580" s="241"/>
      <c r="Q580" s="241"/>
      <c r="R580" s="241"/>
      <c r="S580" s="241"/>
      <c r="T580" s="242"/>
      <c r="AT580" s="243" t="s">
        <v>173</v>
      </c>
      <c r="AU580" s="243" t="s">
        <v>82</v>
      </c>
      <c r="AV580" s="11" t="s">
        <v>80</v>
      </c>
      <c r="AW580" s="11" t="s">
        <v>35</v>
      </c>
      <c r="AX580" s="11" t="s">
        <v>72</v>
      </c>
      <c r="AY580" s="243" t="s">
        <v>164</v>
      </c>
    </row>
    <row r="581" s="11" customFormat="1">
      <c r="B581" s="233"/>
      <c r="C581" s="234"/>
      <c r="D581" s="235" t="s">
        <v>173</v>
      </c>
      <c r="E581" s="236" t="s">
        <v>21</v>
      </c>
      <c r="F581" s="237" t="s">
        <v>174</v>
      </c>
      <c r="G581" s="234"/>
      <c r="H581" s="236" t="s">
        <v>21</v>
      </c>
      <c r="I581" s="238"/>
      <c r="J581" s="234"/>
      <c r="K581" s="234"/>
      <c r="L581" s="239"/>
      <c r="M581" s="240"/>
      <c r="N581" s="241"/>
      <c r="O581" s="241"/>
      <c r="P581" s="241"/>
      <c r="Q581" s="241"/>
      <c r="R581" s="241"/>
      <c r="S581" s="241"/>
      <c r="T581" s="242"/>
      <c r="AT581" s="243" t="s">
        <v>173</v>
      </c>
      <c r="AU581" s="243" t="s">
        <v>82</v>
      </c>
      <c r="AV581" s="11" t="s">
        <v>80</v>
      </c>
      <c r="AW581" s="11" t="s">
        <v>35</v>
      </c>
      <c r="AX581" s="11" t="s">
        <v>72</v>
      </c>
      <c r="AY581" s="243" t="s">
        <v>164</v>
      </c>
    </row>
    <row r="582" s="11" customFormat="1">
      <c r="B582" s="233"/>
      <c r="C582" s="234"/>
      <c r="D582" s="235" t="s">
        <v>173</v>
      </c>
      <c r="E582" s="236" t="s">
        <v>21</v>
      </c>
      <c r="F582" s="237" t="s">
        <v>323</v>
      </c>
      <c r="G582" s="234"/>
      <c r="H582" s="236" t="s">
        <v>21</v>
      </c>
      <c r="I582" s="238"/>
      <c r="J582" s="234"/>
      <c r="K582" s="234"/>
      <c r="L582" s="239"/>
      <c r="M582" s="240"/>
      <c r="N582" s="241"/>
      <c r="O582" s="241"/>
      <c r="P582" s="241"/>
      <c r="Q582" s="241"/>
      <c r="R582" s="241"/>
      <c r="S582" s="241"/>
      <c r="T582" s="242"/>
      <c r="AT582" s="243" t="s">
        <v>173</v>
      </c>
      <c r="AU582" s="243" t="s">
        <v>82</v>
      </c>
      <c r="AV582" s="11" t="s">
        <v>80</v>
      </c>
      <c r="AW582" s="11" t="s">
        <v>35</v>
      </c>
      <c r="AX582" s="11" t="s">
        <v>72</v>
      </c>
      <c r="AY582" s="243" t="s">
        <v>164</v>
      </c>
    </row>
    <row r="583" s="11" customFormat="1">
      <c r="B583" s="233"/>
      <c r="C583" s="234"/>
      <c r="D583" s="235" t="s">
        <v>173</v>
      </c>
      <c r="E583" s="236" t="s">
        <v>21</v>
      </c>
      <c r="F583" s="237" t="s">
        <v>581</v>
      </c>
      <c r="G583" s="234"/>
      <c r="H583" s="236" t="s">
        <v>21</v>
      </c>
      <c r="I583" s="238"/>
      <c r="J583" s="234"/>
      <c r="K583" s="234"/>
      <c r="L583" s="239"/>
      <c r="M583" s="240"/>
      <c r="N583" s="241"/>
      <c r="O583" s="241"/>
      <c r="P583" s="241"/>
      <c r="Q583" s="241"/>
      <c r="R583" s="241"/>
      <c r="S583" s="241"/>
      <c r="T583" s="242"/>
      <c r="AT583" s="243" t="s">
        <v>173</v>
      </c>
      <c r="AU583" s="243" t="s">
        <v>82</v>
      </c>
      <c r="AV583" s="11" t="s">
        <v>80</v>
      </c>
      <c r="AW583" s="11" t="s">
        <v>35</v>
      </c>
      <c r="AX583" s="11" t="s">
        <v>72</v>
      </c>
      <c r="AY583" s="243" t="s">
        <v>164</v>
      </c>
    </row>
    <row r="584" s="12" customFormat="1">
      <c r="B584" s="244"/>
      <c r="C584" s="245"/>
      <c r="D584" s="235" t="s">
        <v>173</v>
      </c>
      <c r="E584" s="246" t="s">
        <v>21</v>
      </c>
      <c r="F584" s="247" t="s">
        <v>582</v>
      </c>
      <c r="G584" s="245"/>
      <c r="H584" s="248">
        <v>31.199999999999999</v>
      </c>
      <c r="I584" s="249"/>
      <c r="J584" s="245"/>
      <c r="K584" s="245"/>
      <c r="L584" s="250"/>
      <c r="M584" s="251"/>
      <c r="N584" s="252"/>
      <c r="O584" s="252"/>
      <c r="P584" s="252"/>
      <c r="Q584" s="252"/>
      <c r="R584" s="252"/>
      <c r="S584" s="252"/>
      <c r="T584" s="253"/>
      <c r="AT584" s="254" t="s">
        <v>173</v>
      </c>
      <c r="AU584" s="254" t="s">
        <v>82</v>
      </c>
      <c r="AV584" s="12" t="s">
        <v>82</v>
      </c>
      <c r="AW584" s="12" t="s">
        <v>35</v>
      </c>
      <c r="AX584" s="12" t="s">
        <v>72</v>
      </c>
      <c r="AY584" s="254" t="s">
        <v>164</v>
      </c>
    </row>
    <row r="585" s="11" customFormat="1">
      <c r="B585" s="233"/>
      <c r="C585" s="234"/>
      <c r="D585" s="235" t="s">
        <v>173</v>
      </c>
      <c r="E585" s="236" t="s">
        <v>21</v>
      </c>
      <c r="F585" s="237" t="s">
        <v>583</v>
      </c>
      <c r="G585" s="234"/>
      <c r="H585" s="236" t="s">
        <v>21</v>
      </c>
      <c r="I585" s="238"/>
      <c r="J585" s="234"/>
      <c r="K585" s="234"/>
      <c r="L585" s="239"/>
      <c r="M585" s="240"/>
      <c r="N585" s="241"/>
      <c r="O585" s="241"/>
      <c r="P585" s="241"/>
      <c r="Q585" s="241"/>
      <c r="R585" s="241"/>
      <c r="S585" s="241"/>
      <c r="T585" s="242"/>
      <c r="AT585" s="243" t="s">
        <v>173</v>
      </c>
      <c r="AU585" s="243" t="s">
        <v>82</v>
      </c>
      <c r="AV585" s="11" t="s">
        <v>80</v>
      </c>
      <c r="AW585" s="11" t="s">
        <v>35</v>
      </c>
      <c r="AX585" s="11" t="s">
        <v>72</v>
      </c>
      <c r="AY585" s="243" t="s">
        <v>164</v>
      </c>
    </row>
    <row r="586" s="11" customFormat="1">
      <c r="B586" s="233"/>
      <c r="C586" s="234"/>
      <c r="D586" s="235" t="s">
        <v>173</v>
      </c>
      <c r="E586" s="236" t="s">
        <v>21</v>
      </c>
      <c r="F586" s="237" t="s">
        <v>584</v>
      </c>
      <c r="G586" s="234"/>
      <c r="H586" s="236" t="s">
        <v>21</v>
      </c>
      <c r="I586" s="238"/>
      <c r="J586" s="234"/>
      <c r="K586" s="234"/>
      <c r="L586" s="239"/>
      <c r="M586" s="240"/>
      <c r="N586" s="241"/>
      <c r="O586" s="241"/>
      <c r="P586" s="241"/>
      <c r="Q586" s="241"/>
      <c r="R586" s="241"/>
      <c r="S586" s="241"/>
      <c r="T586" s="242"/>
      <c r="AT586" s="243" t="s">
        <v>173</v>
      </c>
      <c r="AU586" s="243" t="s">
        <v>82</v>
      </c>
      <c r="AV586" s="11" t="s">
        <v>80</v>
      </c>
      <c r="AW586" s="11" t="s">
        <v>35</v>
      </c>
      <c r="AX586" s="11" t="s">
        <v>72</v>
      </c>
      <c r="AY586" s="243" t="s">
        <v>164</v>
      </c>
    </row>
    <row r="587" s="13" customFormat="1">
      <c r="B587" s="255"/>
      <c r="C587" s="256"/>
      <c r="D587" s="235" t="s">
        <v>173</v>
      </c>
      <c r="E587" s="257" t="s">
        <v>21</v>
      </c>
      <c r="F587" s="258" t="s">
        <v>177</v>
      </c>
      <c r="G587" s="256"/>
      <c r="H587" s="259">
        <v>31.199999999999999</v>
      </c>
      <c r="I587" s="260"/>
      <c r="J587" s="256"/>
      <c r="K587" s="256"/>
      <c r="L587" s="261"/>
      <c r="M587" s="262"/>
      <c r="N587" s="263"/>
      <c r="O587" s="263"/>
      <c r="P587" s="263"/>
      <c r="Q587" s="263"/>
      <c r="R587" s="263"/>
      <c r="S587" s="263"/>
      <c r="T587" s="264"/>
      <c r="AT587" s="265" t="s">
        <v>173</v>
      </c>
      <c r="AU587" s="265" t="s">
        <v>82</v>
      </c>
      <c r="AV587" s="13" t="s">
        <v>171</v>
      </c>
      <c r="AW587" s="13" t="s">
        <v>35</v>
      </c>
      <c r="AX587" s="13" t="s">
        <v>80</v>
      </c>
      <c r="AY587" s="265" t="s">
        <v>164</v>
      </c>
    </row>
    <row r="588" s="1" customFormat="1" ht="38.25" customHeight="1">
      <c r="B588" s="46"/>
      <c r="C588" s="266" t="s">
        <v>585</v>
      </c>
      <c r="D588" s="266" t="s">
        <v>238</v>
      </c>
      <c r="E588" s="267" t="s">
        <v>586</v>
      </c>
      <c r="F588" s="268" t="s">
        <v>587</v>
      </c>
      <c r="G588" s="269" t="s">
        <v>300</v>
      </c>
      <c r="H588" s="270">
        <v>31.199999999999999</v>
      </c>
      <c r="I588" s="271"/>
      <c r="J588" s="272">
        <f>ROUND(I588*H588,2)</f>
        <v>0</v>
      </c>
      <c r="K588" s="268" t="s">
        <v>21</v>
      </c>
      <c r="L588" s="273"/>
      <c r="M588" s="274" t="s">
        <v>21</v>
      </c>
      <c r="N588" s="275" t="s">
        <v>43</v>
      </c>
      <c r="O588" s="47"/>
      <c r="P588" s="230">
        <f>O588*H588</f>
        <v>0</v>
      </c>
      <c r="Q588" s="230">
        <v>0.001</v>
      </c>
      <c r="R588" s="230">
        <f>Q588*H588</f>
        <v>0.031199999999999999</v>
      </c>
      <c r="S588" s="230">
        <v>0</v>
      </c>
      <c r="T588" s="231">
        <f>S588*H588</f>
        <v>0</v>
      </c>
      <c r="AR588" s="24" t="s">
        <v>370</v>
      </c>
      <c r="AT588" s="24" t="s">
        <v>238</v>
      </c>
      <c r="AU588" s="24" t="s">
        <v>82</v>
      </c>
      <c r="AY588" s="24" t="s">
        <v>164</v>
      </c>
      <c r="BE588" s="232">
        <f>IF(N588="základní",J588,0)</f>
        <v>0</v>
      </c>
      <c r="BF588" s="232">
        <f>IF(N588="snížená",J588,0)</f>
        <v>0</v>
      </c>
      <c r="BG588" s="232">
        <f>IF(N588="zákl. přenesená",J588,0)</f>
        <v>0</v>
      </c>
      <c r="BH588" s="232">
        <f>IF(N588="sníž. přenesená",J588,0)</f>
        <v>0</v>
      </c>
      <c r="BI588" s="232">
        <f>IF(N588="nulová",J588,0)</f>
        <v>0</v>
      </c>
      <c r="BJ588" s="24" t="s">
        <v>80</v>
      </c>
      <c r="BK588" s="232">
        <f>ROUND(I588*H588,2)</f>
        <v>0</v>
      </c>
      <c r="BL588" s="24" t="s">
        <v>193</v>
      </c>
      <c r="BM588" s="24" t="s">
        <v>588</v>
      </c>
    </row>
    <row r="589" s="11" customFormat="1">
      <c r="B589" s="233"/>
      <c r="C589" s="234"/>
      <c r="D589" s="235" t="s">
        <v>173</v>
      </c>
      <c r="E589" s="236" t="s">
        <v>21</v>
      </c>
      <c r="F589" s="237" t="s">
        <v>589</v>
      </c>
      <c r="G589" s="234"/>
      <c r="H589" s="236" t="s">
        <v>21</v>
      </c>
      <c r="I589" s="238"/>
      <c r="J589" s="234"/>
      <c r="K589" s="234"/>
      <c r="L589" s="239"/>
      <c r="M589" s="240"/>
      <c r="N589" s="241"/>
      <c r="O589" s="241"/>
      <c r="P589" s="241"/>
      <c r="Q589" s="241"/>
      <c r="R589" s="241"/>
      <c r="S589" s="241"/>
      <c r="T589" s="242"/>
      <c r="AT589" s="243" t="s">
        <v>173</v>
      </c>
      <c r="AU589" s="243" t="s">
        <v>82</v>
      </c>
      <c r="AV589" s="11" t="s">
        <v>80</v>
      </c>
      <c r="AW589" s="11" t="s">
        <v>35</v>
      </c>
      <c r="AX589" s="11" t="s">
        <v>72</v>
      </c>
      <c r="AY589" s="243" t="s">
        <v>164</v>
      </c>
    </row>
    <row r="590" s="11" customFormat="1">
      <c r="B590" s="233"/>
      <c r="C590" s="234"/>
      <c r="D590" s="235" t="s">
        <v>173</v>
      </c>
      <c r="E590" s="236" t="s">
        <v>21</v>
      </c>
      <c r="F590" s="237" t="s">
        <v>174</v>
      </c>
      <c r="G590" s="234"/>
      <c r="H590" s="236" t="s">
        <v>21</v>
      </c>
      <c r="I590" s="238"/>
      <c r="J590" s="234"/>
      <c r="K590" s="234"/>
      <c r="L590" s="239"/>
      <c r="M590" s="240"/>
      <c r="N590" s="241"/>
      <c r="O590" s="241"/>
      <c r="P590" s="241"/>
      <c r="Q590" s="241"/>
      <c r="R590" s="241"/>
      <c r="S590" s="241"/>
      <c r="T590" s="242"/>
      <c r="AT590" s="243" t="s">
        <v>173</v>
      </c>
      <c r="AU590" s="243" t="s">
        <v>82</v>
      </c>
      <c r="AV590" s="11" t="s">
        <v>80</v>
      </c>
      <c r="AW590" s="11" t="s">
        <v>35</v>
      </c>
      <c r="AX590" s="11" t="s">
        <v>72</v>
      </c>
      <c r="AY590" s="243" t="s">
        <v>164</v>
      </c>
    </row>
    <row r="591" s="11" customFormat="1">
      <c r="B591" s="233"/>
      <c r="C591" s="234"/>
      <c r="D591" s="235" t="s">
        <v>173</v>
      </c>
      <c r="E591" s="236" t="s">
        <v>21</v>
      </c>
      <c r="F591" s="237" t="s">
        <v>323</v>
      </c>
      <c r="G591" s="234"/>
      <c r="H591" s="236" t="s">
        <v>21</v>
      </c>
      <c r="I591" s="238"/>
      <c r="J591" s="234"/>
      <c r="K591" s="234"/>
      <c r="L591" s="239"/>
      <c r="M591" s="240"/>
      <c r="N591" s="241"/>
      <c r="O591" s="241"/>
      <c r="P591" s="241"/>
      <c r="Q591" s="241"/>
      <c r="R591" s="241"/>
      <c r="S591" s="241"/>
      <c r="T591" s="242"/>
      <c r="AT591" s="243" t="s">
        <v>173</v>
      </c>
      <c r="AU591" s="243" t="s">
        <v>82</v>
      </c>
      <c r="AV591" s="11" t="s">
        <v>80</v>
      </c>
      <c r="AW591" s="11" t="s">
        <v>35</v>
      </c>
      <c r="AX591" s="11" t="s">
        <v>72</v>
      </c>
      <c r="AY591" s="243" t="s">
        <v>164</v>
      </c>
    </row>
    <row r="592" s="11" customFormat="1">
      <c r="B592" s="233"/>
      <c r="C592" s="234"/>
      <c r="D592" s="235" t="s">
        <v>173</v>
      </c>
      <c r="E592" s="236" t="s">
        <v>21</v>
      </c>
      <c r="F592" s="237" t="s">
        <v>581</v>
      </c>
      <c r="G592" s="234"/>
      <c r="H592" s="236" t="s">
        <v>21</v>
      </c>
      <c r="I592" s="238"/>
      <c r="J592" s="234"/>
      <c r="K592" s="234"/>
      <c r="L592" s="239"/>
      <c r="M592" s="240"/>
      <c r="N592" s="241"/>
      <c r="O592" s="241"/>
      <c r="P592" s="241"/>
      <c r="Q592" s="241"/>
      <c r="R592" s="241"/>
      <c r="S592" s="241"/>
      <c r="T592" s="242"/>
      <c r="AT592" s="243" t="s">
        <v>173</v>
      </c>
      <c r="AU592" s="243" t="s">
        <v>82</v>
      </c>
      <c r="AV592" s="11" t="s">
        <v>80</v>
      </c>
      <c r="AW592" s="11" t="s">
        <v>35</v>
      </c>
      <c r="AX592" s="11" t="s">
        <v>72</v>
      </c>
      <c r="AY592" s="243" t="s">
        <v>164</v>
      </c>
    </row>
    <row r="593" s="12" customFormat="1">
      <c r="B593" s="244"/>
      <c r="C593" s="245"/>
      <c r="D593" s="235" t="s">
        <v>173</v>
      </c>
      <c r="E593" s="246" t="s">
        <v>21</v>
      </c>
      <c r="F593" s="247" t="s">
        <v>582</v>
      </c>
      <c r="G593" s="245"/>
      <c r="H593" s="248">
        <v>31.199999999999999</v>
      </c>
      <c r="I593" s="249"/>
      <c r="J593" s="245"/>
      <c r="K593" s="245"/>
      <c r="L593" s="250"/>
      <c r="M593" s="251"/>
      <c r="N593" s="252"/>
      <c r="O593" s="252"/>
      <c r="P593" s="252"/>
      <c r="Q593" s="252"/>
      <c r="R593" s="252"/>
      <c r="S593" s="252"/>
      <c r="T593" s="253"/>
      <c r="AT593" s="254" t="s">
        <v>173</v>
      </c>
      <c r="AU593" s="254" t="s">
        <v>82</v>
      </c>
      <c r="AV593" s="12" t="s">
        <v>82</v>
      </c>
      <c r="AW593" s="12" t="s">
        <v>35</v>
      </c>
      <c r="AX593" s="12" t="s">
        <v>72</v>
      </c>
      <c r="AY593" s="254" t="s">
        <v>164</v>
      </c>
    </row>
    <row r="594" s="13" customFormat="1">
      <c r="B594" s="255"/>
      <c r="C594" s="256"/>
      <c r="D594" s="235" t="s">
        <v>173</v>
      </c>
      <c r="E594" s="257" t="s">
        <v>21</v>
      </c>
      <c r="F594" s="258" t="s">
        <v>177</v>
      </c>
      <c r="G594" s="256"/>
      <c r="H594" s="259">
        <v>31.199999999999999</v>
      </c>
      <c r="I594" s="260"/>
      <c r="J594" s="256"/>
      <c r="K594" s="256"/>
      <c r="L594" s="261"/>
      <c r="M594" s="262"/>
      <c r="N594" s="263"/>
      <c r="O594" s="263"/>
      <c r="P594" s="263"/>
      <c r="Q594" s="263"/>
      <c r="R594" s="263"/>
      <c r="S594" s="263"/>
      <c r="T594" s="264"/>
      <c r="AT594" s="265" t="s">
        <v>173</v>
      </c>
      <c r="AU594" s="265" t="s">
        <v>82</v>
      </c>
      <c r="AV594" s="13" t="s">
        <v>171</v>
      </c>
      <c r="AW594" s="13" t="s">
        <v>35</v>
      </c>
      <c r="AX594" s="13" t="s">
        <v>80</v>
      </c>
      <c r="AY594" s="265" t="s">
        <v>164</v>
      </c>
    </row>
    <row r="595" s="1" customFormat="1" ht="51" customHeight="1">
      <c r="B595" s="46"/>
      <c r="C595" s="221" t="s">
        <v>590</v>
      </c>
      <c r="D595" s="221" t="s">
        <v>166</v>
      </c>
      <c r="E595" s="222" t="s">
        <v>591</v>
      </c>
      <c r="F595" s="223" t="s">
        <v>592</v>
      </c>
      <c r="G595" s="224" t="s">
        <v>169</v>
      </c>
      <c r="H595" s="225">
        <v>6.7199999999999998</v>
      </c>
      <c r="I595" s="226"/>
      <c r="J595" s="227">
        <f>ROUND(I595*H595,2)</f>
        <v>0</v>
      </c>
      <c r="K595" s="223" t="s">
        <v>21</v>
      </c>
      <c r="L595" s="72"/>
      <c r="M595" s="228" t="s">
        <v>21</v>
      </c>
      <c r="N595" s="229" t="s">
        <v>43</v>
      </c>
      <c r="O595" s="47"/>
      <c r="P595" s="230">
        <f>O595*H595</f>
        <v>0</v>
      </c>
      <c r="Q595" s="230">
        <v>0.0030000000000000001</v>
      </c>
      <c r="R595" s="230">
        <f>Q595*H595</f>
        <v>0.020160000000000001</v>
      </c>
      <c r="S595" s="230">
        <v>0</v>
      </c>
      <c r="T595" s="231">
        <f>S595*H595</f>
        <v>0</v>
      </c>
      <c r="AR595" s="24" t="s">
        <v>193</v>
      </c>
      <c r="AT595" s="24" t="s">
        <v>166</v>
      </c>
      <c r="AU595" s="24" t="s">
        <v>82</v>
      </c>
      <c r="AY595" s="24" t="s">
        <v>164</v>
      </c>
      <c r="BE595" s="232">
        <f>IF(N595="základní",J595,0)</f>
        <v>0</v>
      </c>
      <c r="BF595" s="232">
        <f>IF(N595="snížená",J595,0)</f>
        <v>0</v>
      </c>
      <c r="BG595" s="232">
        <f>IF(N595="zákl. přenesená",J595,0)</f>
        <v>0</v>
      </c>
      <c r="BH595" s="232">
        <f>IF(N595="sníž. přenesená",J595,0)</f>
        <v>0</v>
      </c>
      <c r="BI595" s="232">
        <f>IF(N595="nulová",J595,0)</f>
        <v>0</v>
      </c>
      <c r="BJ595" s="24" t="s">
        <v>80</v>
      </c>
      <c r="BK595" s="232">
        <f>ROUND(I595*H595,2)</f>
        <v>0</v>
      </c>
      <c r="BL595" s="24" t="s">
        <v>193</v>
      </c>
      <c r="BM595" s="24" t="s">
        <v>593</v>
      </c>
    </row>
    <row r="596" s="11" customFormat="1">
      <c r="B596" s="233"/>
      <c r="C596" s="234"/>
      <c r="D596" s="235" t="s">
        <v>173</v>
      </c>
      <c r="E596" s="236" t="s">
        <v>21</v>
      </c>
      <c r="F596" s="237" t="s">
        <v>174</v>
      </c>
      <c r="G596" s="234"/>
      <c r="H596" s="236" t="s">
        <v>21</v>
      </c>
      <c r="I596" s="238"/>
      <c r="J596" s="234"/>
      <c r="K596" s="234"/>
      <c r="L596" s="239"/>
      <c r="M596" s="240"/>
      <c r="N596" s="241"/>
      <c r="O596" s="241"/>
      <c r="P596" s="241"/>
      <c r="Q596" s="241"/>
      <c r="R596" s="241"/>
      <c r="S596" s="241"/>
      <c r="T596" s="242"/>
      <c r="AT596" s="243" t="s">
        <v>173</v>
      </c>
      <c r="AU596" s="243" t="s">
        <v>82</v>
      </c>
      <c r="AV596" s="11" t="s">
        <v>80</v>
      </c>
      <c r="AW596" s="11" t="s">
        <v>35</v>
      </c>
      <c r="AX596" s="11" t="s">
        <v>72</v>
      </c>
      <c r="AY596" s="243" t="s">
        <v>164</v>
      </c>
    </row>
    <row r="597" s="11" customFormat="1">
      <c r="B597" s="233"/>
      <c r="C597" s="234"/>
      <c r="D597" s="235" t="s">
        <v>173</v>
      </c>
      <c r="E597" s="236" t="s">
        <v>21</v>
      </c>
      <c r="F597" s="237" t="s">
        <v>289</v>
      </c>
      <c r="G597" s="234"/>
      <c r="H597" s="236" t="s">
        <v>21</v>
      </c>
      <c r="I597" s="238"/>
      <c r="J597" s="234"/>
      <c r="K597" s="234"/>
      <c r="L597" s="239"/>
      <c r="M597" s="240"/>
      <c r="N597" s="241"/>
      <c r="O597" s="241"/>
      <c r="P597" s="241"/>
      <c r="Q597" s="241"/>
      <c r="R597" s="241"/>
      <c r="S597" s="241"/>
      <c r="T597" s="242"/>
      <c r="AT597" s="243" t="s">
        <v>173</v>
      </c>
      <c r="AU597" s="243" t="s">
        <v>82</v>
      </c>
      <c r="AV597" s="11" t="s">
        <v>80</v>
      </c>
      <c r="AW597" s="11" t="s">
        <v>35</v>
      </c>
      <c r="AX597" s="11" t="s">
        <v>72</v>
      </c>
      <c r="AY597" s="243" t="s">
        <v>164</v>
      </c>
    </row>
    <row r="598" s="11" customFormat="1">
      <c r="B598" s="233"/>
      <c r="C598" s="234"/>
      <c r="D598" s="235" t="s">
        <v>173</v>
      </c>
      <c r="E598" s="236" t="s">
        <v>21</v>
      </c>
      <c r="F598" s="237" t="s">
        <v>594</v>
      </c>
      <c r="G598" s="234"/>
      <c r="H598" s="236" t="s">
        <v>21</v>
      </c>
      <c r="I598" s="238"/>
      <c r="J598" s="234"/>
      <c r="K598" s="234"/>
      <c r="L598" s="239"/>
      <c r="M598" s="240"/>
      <c r="N598" s="241"/>
      <c r="O598" s="241"/>
      <c r="P598" s="241"/>
      <c r="Q598" s="241"/>
      <c r="R598" s="241"/>
      <c r="S598" s="241"/>
      <c r="T598" s="242"/>
      <c r="AT598" s="243" t="s">
        <v>173</v>
      </c>
      <c r="AU598" s="243" t="s">
        <v>82</v>
      </c>
      <c r="AV598" s="11" t="s">
        <v>80</v>
      </c>
      <c r="AW598" s="11" t="s">
        <v>35</v>
      </c>
      <c r="AX598" s="11" t="s">
        <v>72</v>
      </c>
      <c r="AY598" s="243" t="s">
        <v>164</v>
      </c>
    </row>
    <row r="599" s="12" customFormat="1">
      <c r="B599" s="244"/>
      <c r="C599" s="245"/>
      <c r="D599" s="235" t="s">
        <v>173</v>
      </c>
      <c r="E599" s="246" t="s">
        <v>21</v>
      </c>
      <c r="F599" s="247" t="s">
        <v>595</v>
      </c>
      <c r="G599" s="245"/>
      <c r="H599" s="248">
        <v>6.7199999999999998</v>
      </c>
      <c r="I599" s="249"/>
      <c r="J599" s="245"/>
      <c r="K599" s="245"/>
      <c r="L599" s="250"/>
      <c r="M599" s="251"/>
      <c r="N599" s="252"/>
      <c r="O599" s="252"/>
      <c r="P599" s="252"/>
      <c r="Q599" s="252"/>
      <c r="R599" s="252"/>
      <c r="S599" s="252"/>
      <c r="T599" s="253"/>
      <c r="AT599" s="254" t="s">
        <v>173</v>
      </c>
      <c r="AU599" s="254" t="s">
        <v>82</v>
      </c>
      <c r="AV599" s="12" t="s">
        <v>82</v>
      </c>
      <c r="AW599" s="12" t="s">
        <v>35</v>
      </c>
      <c r="AX599" s="12" t="s">
        <v>72</v>
      </c>
      <c r="AY599" s="254" t="s">
        <v>164</v>
      </c>
    </row>
    <row r="600" s="11" customFormat="1">
      <c r="B600" s="233"/>
      <c r="C600" s="234"/>
      <c r="D600" s="235" t="s">
        <v>173</v>
      </c>
      <c r="E600" s="236" t="s">
        <v>21</v>
      </c>
      <c r="F600" s="237" t="s">
        <v>596</v>
      </c>
      <c r="G600" s="234"/>
      <c r="H600" s="236" t="s">
        <v>21</v>
      </c>
      <c r="I600" s="238"/>
      <c r="J600" s="234"/>
      <c r="K600" s="234"/>
      <c r="L600" s="239"/>
      <c r="M600" s="240"/>
      <c r="N600" s="241"/>
      <c r="O600" s="241"/>
      <c r="P600" s="241"/>
      <c r="Q600" s="241"/>
      <c r="R600" s="241"/>
      <c r="S600" s="241"/>
      <c r="T600" s="242"/>
      <c r="AT600" s="243" t="s">
        <v>173</v>
      </c>
      <c r="AU600" s="243" t="s">
        <v>82</v>
      </c>
      <c r="AV600" s="11" t="s">
        <v>80</v>
      </c>
      <c r="AW600" s="11" t="s">
        <v>35</v>
      </c>
      <c r="AX600" s="11" t="s">
        <v>72</v>
      </c>
      <c r="AY600" s="243" t="s">
        <v>164</v>
      </c>
    </row>
    <row r="601" s="13" customFormat="1">
      <c r="B601" s="255"/>
      <c r="C601" s="256"/>
      <c r="D601" s="235" t="s">
        <v>173</v>
      </c>
      <c r="E601" s="257" t="s">
        <v>21</v>
      </c>
      <c r="F601" s="258" t="s">
        <v>177</v>
      </c>
      <c r="G601" s="256"/>
      <c r="H601" s="259">
        <v>6.7199999999999998</v>
      </c>
      <c r="I601" s="260"/>
      <c r="J601" s="256"/>
      <c r="K601" s="256"/>
      <c r="L601" s="261"/>
      <c r="M601" s="262"/>
      <c r="N601" s="263"/>
      <c r="O601" s="263"/>
      <c r="P601" s="263"/>
      <c r="Q601" s="263"/>
      <c r="R601" s="263"/>
      <c r="S601" s="263"/>
      <c r="T601" s="264"/>
      <c r="AT601" s="265" t="s">
        <v>173</v>
      </c>
      <c r="AU601" s="265" t="s">
        <v>82</v>
      </c>
      <c r="AV601" s="13" t="s">
        <v>171</v>
      </c>
      <c r="AW601" s="13" t="s">
        <v>35</v>
      </c>
      <c r="AX601" s="13" t="s">
        <v>80</v>
      </c>
      <c r="AY601" s="265" t="s">
        <v>164</v>
      </c>
    </row>
    <row r="602" s="1" customFormat="1" ht="16.5" customHeight="1">
      <c r="B602" s="46"/>
      <c r="C602" s="221" t="s">
        <v>597</v>
      </c>
      <c r="D602" s="221" t="s">
        <v>166</v>
      </c>
      <c r="E602" s="222" t="s">
        <v>598</v>
      </c>
      <c r="F602" s="223" t="s">
        <v>599</v>
      </c>
      <c r="G602" s="224" t="s">
        <v>287</v>
      </c>
      <c r="H602" s="225">
        <v>22.399999999999999</v>
      </c>
      <c r="I602" s="226"/>
      <c r="J602" s="227">
        <f>ROUND(I602*H602,2)</f>
        <v>0</v>
      </c>
      <c r="K602" s="223" t="s">
        <v>21</v>
      </c>
      <c r="L602" s="72"/>
      <c r="M602" s="228" t="s">
        <v>21</v>
      </c>
      <c r="N602" s="229" t="s">
        <v>43</v>
      </c>
      <c r="O602" s="47"/>
      <c r="P602" s="230">
        <f>O602*H602</f>
        <v>0</v>
      </c>
      <c r="Q602" s="230">
        <v>0.001</v>
      </c>
      <c r="R602" s="230">
        <f>Q602*H602</f>
        <v>0.0224</v>
      </c>
      <c r="S602" s="230">
        <v>0</v>
      </c>
      <c r="T602" s="231">
        <f>S602*H602</f>
        <v>0</v>
      </c>
      <c r="AR602" s="24" t="s">
        <v>193</v>
      </c>
      <c r="AT602" s="24" t="s">
        <v>166</v>
      </c>
      <c r="AU602" s="24" t="s">
        <v>82</v>
      </c>
      <c r="AY602" s="24" t="s">
        <v>164</v>
      </c>
      <c r="BE602" s="232">
        <f>IF(N602="základní",J602,0)</f>
        <v>0</v>
      </c>
      <c r="BF602" s="232">
        <f>IF(N602="snížená",J602,0)</f>
        <v>0</v>
      </c>
      <c r="BG602" s="232">
        <f>IF(N602="zákl. přenesená",J602,0)</f>
        <v>0</v>
      </c>
      <c r="BH602" s="232">
        <f>IF(N602="sníž. přenesená",J602,0)</f>
        <v>0</v>
      </c>
      <c r="BI602" s="232">
        <f>IF(N602="nulová",J602,0)</f>
        <v>0</v>
      </c>
      <c r="BJ602" s="24" t="s">
        <v>80</v>
      </c>
      <c r="BK602" s="232">
        <f>ROUND(I602*H602,2)</f>
        <v>0</v>
      </c>
      <c r="BL602" s="24" t="s">
        <v>193</v>
      </c>
      <c r="BM602" s="24" t="s">
        <v>600</v>
      </c>
    </row>
    <row r="603" s="11" customFormat="1">
      <c r="B603" s="233"/>
      <c r="C603" s="234"/>
      <c r="D603" s="235" t="s">
        <v>173</v>
      </c>
      <c r="E603" s="236" t="s">
        <v>21</v>
      </c>
      <c r="F603" s="237" t="s">
        <v>174</v>
      </c>
      <c r="G603" s="234"/>
      <c r="H603" s="236" t="s">
        <v>21</v>
      </c>
      <c r="I603" s="238"/>
      <c r="J603" s="234"/>
      <c r="K603" s="234"/>
      <c r="L603" s="239"/>
      <c r="M603" s="240"/>
      <c r="N603" s="241"/>
      <c r="O603" s="241"/>
      <c r="P603" s="241"/>
      <c r="Q603" s="241"/>
      <c r="R603" s="241"/>
      <c r="S603" s="241"/>
      <c r="T603" s="242"/>
      <c r="AT603" s="243" t="s">
        <v>173</v>
      </c>
      <c r="AU603" s="243" t="s">
        <v>82</v>
      </c>
      <c r="AV603" s="11" t="s">
        <v>80</v>
      </c>
      <c r="AW603" s="11" t="s">
        <v>35</v>
      </c>
      <c r="AX603" s="11" t="s">
        <v>72</v>
      </c>
      <c r="AY603" s="243" t="s">
        <v>164</v>
      </c>
    </row>
    <row r="604" s="11" customFormat="1">
      <c r="B604" s="233"/>
      <c r="C604" s="234"/>
      <c r="D604" s="235" t="s">
        <v>173</v>
      </c>
      <c r="E604" s="236" t="s">
        <v>21</v>
      </c>
      <c r="F604" s="237" t="s">
        <v>366</v>
      </c>
      <c r="G604" s="234"/>
      <c r="H604" s="236" t="s">
        <v>21</v>
      </c>
      <c r="I604" s="238"/>
      <c r="J604" s="234"/>
      <c r="K604" s="234"/>
      <c r="L604" s="239"/>
      <c r="M604" s="240"/>
      <c r="N604" s="241"/>
      <c r="O604" s="241"/>
      <c r="P604" s="241"/>
      <c r="Q604" s="241"/>
      <c r="R604" s="241"/>
      <c r="S604" s="241"/>
      <c r="T604" s="242"/>
      <c r="AT604" s="243" t="s">
        <v>173</v>
      </c>
      <c r="AU604" s="243" t="s">
        <v>82</v>
      </c>
      <c r="AV604" s="11" t="s">
        <v>80</v>
      </c>
      <c r="AW604" s="11" t="s">
        <v>35</v>
      </c>
      <c r="AX604" s="11" t="s">
        <v>72</v>
      </c>
      <c r="AY604" s="243" t="s">
        <v>164</v>
      </c>
    </row>
    <row r="605" s="11" customFormat="1">
      <c r="B605" s="233"/>
      <c r="C605" s="234"/>
      <c r="D605" s="235" t="s">
        <v>173</v>
      </c>
      <c r="E605" s="236" t="s">
        <v>21</v>
      </c>
      <c r="F605" s="237" t="s">
        <v>601</v>
      </c>
      <c r="G605" s="234"/>
      <c r="H605" s="236" t="s">
        <v>21</v>
      </c>
      <c r="I605" s="238"/>
      <c r="J605" s="234"/>
      <c r="K605" s="234"/>
      <c r="L605" s="239"/>
      <c r="M605" s="240"/>
      <c r="N605" s="241"/>
      <c r="O605" s="241"/>
      <c r="P605" s="241"/>
      <c r="Q605" s="241"/>
      <c r="R605" s="241"/>
      <c r="S605" s="241"/>
      <c r="T605" s="242"/>
      <c r="AT605" s="243" t="s">
        <v>173</v>
      </c>
      <c r="AU605" s="243" t="s">
        <v>82</v>
      </c>
      <c r="AV605" s="11" t="s">
        <v>80</v>
      </c>
      <c r="AW605" s="11" t="s">
        <v>35</v>
      </c>
      <c r="AX605" s="11" t="s">
        <v>72</v>
      </c>
      <c r="AY605" s="243" t="s">
        <v>164</v>
      </c>
    </row>
    <row r="606" s="12" customFormat="1">
      <c r="B606" s="244"/>
      <c r="C606" s="245"/>
      <c r="D606" s="235" t="s">
        <v>173</v>
      </c>
      <c r="E606" s="246" t="s">
        <v>21</v>
      </c>
      <c r="F606" s="247" t="s">
        <v>291</v>
      </c>
      <c r="G606" s="245"/>
      <c r="H606" s="248">
        <v>22.399999999999999</v>
      </c>
      <c r="I606" s="249"/>
      <c r="J606" s="245"/>
      <c r="K606" s="245"/>
      <c r="L606" s="250"/>
      <c r="M606" s="251"/>
      <c r="N606" s="252"/>
      <c r="O606" s="252"/>
      <c r="P606" s="252"/>
      <c r="Q606" s="252"/>
      <c r="R606" s="252"/>
      <c r="S606" s="252"/>
      <c r="T606" s="253"/>
      <c r="AT606" s="254" t="s">
        <v>173</v>
      </c>
      <c r="AU606" s="254" t="s">
        <v>82</v>
      </c>
      <c r="AV606" s="12" t="s">
        <v>82</v>
      </c>
      <c r="AW606" s="12" t="s">
        <v>35</v>
      </c>
      <c r="AX606" s="12" t="s">
        <v>72</v>
      </c>
      <c r="AY606" s="254" t="s">
        <v>164</v>
      </c>
    </row>
    <row r="607" s="13" customFormat="1">
      <c r="B607" s="255"/>
      <c r="C607" s="256"/>
      <c r="D607" s="235" t="s">
        <v>173</v>
      </c>
      <c r="E607" s="257" t="s">
        <v>21</v>
      </c>
      <c r="F607" s="258" t="s">
        <v>177</v>
      </c>
      <c r="G607" s="256"/>
      <c r="H607" s="259">
        <v>22.399999999999999</v>
      </c>
      <c r="I607" s="260"/>
      <c r="J607" s="256"/>
      <c r="K607" s="256"/>
      <c r="L607" s="261"/>
      <c r="M607" s="262"/>
      <c r="N607" s="263"/>
      <c r="O607" s="263"/>
      <c r="P607" s="263"/>
      <c r="Q607" s="263"/>
      <c r="R607" s="263"/>
      <c r="S607" s="263"/>
      <c r="T607" s="264"/>
      <c r="AT607" s="265" t="s">
        <v>173</v>
      </c>
      <c r="AU607" s="265" t="s">
        <v>82</v>
      </c>
      <c r="AV607" s="13" t="s">
        <v>171</v>
      </c>
      <c r="AW607" s="13" t="s">
        <v>35</v>
      </c>
      <c r="AX607" s="13" t="s">
        <v>80</v>
      </c>
      <c r="AY607" s="265" t="s">
        <v>164</v>
      </c>
    </row>
    <row r="608" s="1" customFormat="1" ht="16.5" customHeight="1">
      <c r="B608" s="46"/>
      <c r="C608" s="266" t="s">
        <v>602</v>
      </c>
      <c r="D608" s="266" t="s">
        <v>238</v>
      </c>
      <c r="E608" s="267" t="s">
        <v>603</v>
      </c>
      <c r="F608" s="268" t="s">
        <v>604</v>
      </c>
      <c r="G608" s="269" t="s">
        <v>287</v>
      </c>
      <c r="H608" s="270">
        <v>24.640000000000001</v>
      </c>
      <c r="I608" s="271"/>
      <c r="J608" s="272">
        <f>ROUND(I608*H608,2)</f>
        <v>0</v>
      </c>
      <c r="K608" s="268" t="s">
        <v>170</v>
      </c>
      <c r="L608" s="273"/>
      <c r="M608" s="274" t="s">
        <v>21</v>
      </c>
      <c r="N608" s="275" t="s">
        <v>43</v>
      </c>
      <c r="O608" s="47"/>
      <c r="P608" s="230">
        <f>O608*H608</f>
        <v>0</v>
      </c>
      <c r="Q608" s="230">
        <v>0.00018000000000000001</v>
      </c>
      <c r="R608" s="230">
        <f>Q608*H608</f>
        <v>0.0044352000000000003</v>
      </c>
      <c r="S608" s="230">
        <v>0</v>
      </c>
      <c r="T608" s="231">
        <f>S608*H608</f>
        <v>0</v>
      </c>
      <c r="AR608" s="24" t="s">
        <v>370</v>
      </c>
      <c r="AT608" s="24" t="s">
        <v>238</v>
      </c>
      <c r="AU608" s="24" t="s">
        <v>82</v>
      </c>
      <c r="AY608" s="24" t="s">
        <v>164</v>
      </c>
      <c r="BE608" s="232">
        <f>IF(N608="základní",J608,0)</f>
        <v>0</v>
      </c>
      <c r="BF608" s="232">
        <f>IF(N608="snížená",J608,0)</f>
        <v>0</v>
      </c>
      <c r="BG608" s="232">
        <f>IF(N608="zákl. přenesená",J608,0)</f>
        <v>0</v>
      </c>
      <c r="BH608" s="232">
        <f>IF(N608="sníž. přenesená",J608,0)</f>
        <v>0</v>
      </c>
      <c r="BI608" s="232">
        <f>IF(N608="nulová",J608,0)</f>
        <v>0</v>
      </c>
      <c r="BJ608" s="24" t="s">
        <v>80</v>
      </c>
      <c r="BK608" s="232">
        <f>ROUND(I608*H608,2)</f>
        <v>0</v>
      </c>
      <c r="BL608" s="24" t="s">
        <v>193</v>
      </c>
      <c r="BM608" s="24" t="s">
        <v>605</v>
      </c>
    </row>
    <row r="609" s="11" customFormat="1">
      <c r="B609" s="233"/>
      <c r="C609" s="234"/>
      <c r="D609" s="235" t="s">
        <v>173</v>
      </c>
      <c r="E609" s="236" t="s">
        <v>21</v>
      </c>
      <c r="F609" s="237" t="s">
        <v>174</v>
      </c>
      <c r="G609" s="234"/>
      <c r="H609" s="236" t="s">
        <v>21</v>
      </c>
      <c r="I609" s="238"/>
      <c r="J609" s="234"/>
      <c r="K609" s="234"/>
      <c r="L609" s="239"/>
      <c r="M609" s="240"/>
      <c r="N609" s="241"/>
      <c r="O609" s="241"/>
      <c r="P609" s="241"/>
      <c r="Q609" s="241"/>
      <c r="R609" s="241"/>
      <c r="S609" s="241"/>
      <c r="T609" s="242"/>
      <c r="AT609" s="243" t="s">
        <v>173</v>
      </c>
      <c r="AU609" s="243" t="s">
        <v>82</v>
      </c>
      <c r="AV609" s="11" t="s">
        <v>80</v>
      </c>
      <c r="AW609" s="11" t="s">
        <v>35</v>
      </c>
      <c r="AX609" s="11" t="s">
        <v>72</v>
      </c>
      <c r="AY609" s="243" t="s">
        <v>164</v>
      </c>
    </row>
    <row r="610" s="11" customFormat="1">
      <c r="B610" s="233"/>
      <c r="C610" s="234"/>
      <c r="D610" s="235" t="s">
        <v>173</v>
      </c>
      <c r="E610" s="236" t="s">
        <v>21</v>
      </c>
      <c r="F610" s="237" t="s">
        <v>366</v>
      </c>
      <c r="G610" s="234"/>
      <c r="H610" s="236" t="s">
        <v>21</v>
      </c>
      <c r="I610" s="238"/>
      <c r="J610" s="234"/>
      <c r="K610" s="234"/>
      <c r="L610" s="239"/>
      <c r="M610" s="240"/>
      <c r="N610" s="241"/>
      <c r="O610" s="241"/>
      <c r="P610" s="241"/>
      <c r="Q610" s="241"/>
      <c r="R610" s="241"/>
      <c r="S610" s="241"/>
      <c r="T610" s="242"/>
      <c r="AT610" s="243" t="s">
        <v>173</v>
      </c>
      <c r="AU610" s="243" t="s">
        <v>82</v>
      </c>
      <c r="AV610" s="11" t="s">
        <v>80</v>
      </c>
      <c r="AW610" s="11" t="s">
        <v>35</v>
      </c>
      <c r="AX610" s="11" t="s">
        <v>72</v>
      </c>
      <c r="AY610" s="243" t="s">
        <v>164</v>
      </c>
    </row>
    <row r="611" s="11" customFormat="1">
      <c r="B611" s="233"/>
      <c r="C611" s="234"/>
      <c r="D611" s="235" t="s">
        <v>173</v>
      </c>
      <c r="E611" s="236" t="s">
        <v>21</v>
      </c>
      <c r="F611" s="237" t="s">
        <v>601</v>
      </c>
      <c r="G611" s="234"/>
      <c r="H611" s="236" t="s">
        <v>21</v>
      </c>
      <c r="I611" s="238"/>
      <c r="J611" s="234"/>
      <c r="K611" s="234"/>
      <c r="L611" s="239"/>
      <c r="M611" s="240"/>
      <c r="N611" s="241"/>
      <c r="O611" s="241"/>
      <c r="P611" s="241"/>
      <c r="Q611" s="241"/>
      <c r="R611" s="241"/>
      <c r="S611" s="241"/>
      <c r="T611" s="242"/>
      <c r="AT611" s="243" t="s">
        <v>173</v>
      </c>
      <c r="AU611" s="243" t="s">
        <v>82</v>
      </c>
      <c r="AV611" s="11" t="s">
        <v>80</v>
      </c>
      <c r="AW611" s="11" t="s">
        <v>35</v>
      </c>
      <c r="AX611" s="11" t="s">
        <v>72</v>
      </c>
      <c r="AY611" s="243" t="s">
        <v>164</v>
      </c>
    </row>
    <row r="612" s="12" customFormat="1">
      <c r="B612" s="244"/>
      <c r="C612" s="245"/>
      <c r="D612" s="235" t="s">
        <v>173</v>
      </c>
      <c r="E612" s="246" t="s">
        <v>21</v>
      </c>
      <c r="F612" s="247" t="s">
        <v>291</v>
      </c>
      <c r="G612" s="245"/>
      <c r="H612" s="248">
        <v>22.399999999999999</v>
      </c>
      <c r="I612" s="249"/>
      <c r="J612" s="245"/>
      <c r="K612" s="245"/>
      <c r="L612" s="250"/>
      <c r="M612" s="251"/>
      <c r="N612" s="252"/>
      <c r="O612" s="252"/>
      <c r="P612" s="252"/>
      <c r="Q612" s="252"/>
      <c r="R612" s="252"/>
      <c r="S612" s="252"/>
      <c r="T612" s="253"/>
      <c r="AT612" s="254" t="s">
        <v>173</v>
      </c>
      <c r="AU612" s="254" t="s">
        <v>82</v>
      </c>
      <c r="AV612" s="12" t="s">
        <v>82</v>
      </c>
      <c r="AW612" s="12" t="s">
        <v>35</v>
      </c>
      <c r="AX612" s="12" t="s">
        <v>72</v>
      </c>
      <c r="AY612" s="254" t="s">
        <v>164</v>
      </c>
    </row>
    <row r="613" s="13" customFormat="1">
      <c r="B613" s="255"/>
      <c r="C613" s="256"/>
      <c r="D613" s="235" t="s">
        <v>173</v>
      </c>
      <c r="E613" s="257" t="s">
        <v>21</v>
      </c>
      <c r="F613" s="258" t="s">
        <v>177</v>
      </c>
      <c r="G613" s="256"/>
      <c r="H613" s="259">
        <v>22.399999999999999</v>
      </c>
      <c r="I613" s="260"/>
      <c r="J613" s="256"/>
      <c r="K613" s="256"/>
      <c r="L613" s="261"/>
      <c r="M613" s="262"/>
      <c r="N613" s="263"/>
      <c r="O613" s="263"/>
      <c r="P613" s="263"/>
      <c r="Q613" s="263"/>
      <c r="R613" s="263"/>
      <c r="S613" s="263"/>
      <c r="T613" s="264"/>
      <c r="AT613" s="265" t="s">
        <v>173</v>
      </c>
      <c r="AU613" s="265" t="s">
        <v>82</v>
      </c>
      <c r="AV613" s="13" t="s">
        <v>171</v>
      </c>
      <c r="AW613" s="13" t="s">
        <v>35</v>
      </c>
      <c r="AX613" s="13" t="s">
        <v>80</v>
      </c>
      <c r="AY613" s="265" t="s">
        <v>164</v>
      </c>
    </row>
    <row r="614" s="12" customFormat="1">
      <c r="B614" s="244"/>
      <c r="C614" s="245"/>
      <c r="D614" s="235" t="s">
        <v>173</v>
      </c>
      <c r="E614" s="245"/>
      <c r="F614" s="247" t="s">
        <v>606</v>
      </c>
      <c r="G614" s="245"/>
      <c r="H614" s="248">
        <v>24.640000000000001</v>
      </c>
      <c r="I614" s="249"/>
      <c r="J614" s="245"/>
      <c r="K614" s="245"/>
      <c r="L614" s="250"/>
      <c r="M614" s="251"/>
      <c r="N614" s="252"/>
      <c r="O614" s="252"/>
      <c r="P614" s="252"/>
      <c r="Q614" s="252"/>
      <c r="R614" s="252"/>
      <c r="S614" s="252"/>
      <c r="T614" s="253"/>
      <c r="AT614" s="254" t="s">
        <v>173</v>
      </c>
      <c r="AU614" s="254" t="s">
        <v>82</v>
      </c>
      <c r="AV614" s="12" t="s">
        <v>82</v>
      </c>
      <c r="AW614" s="12" t="s">
        <v>6</v>
      </c>
      <c r="AX614" s="12" t="s">
        <v>80</v>
      </c>
      <c r="AY614" s="254" t="s">
        <v>164</v>
      </c>
    </row>
    <row r="615" s="1" customFormat="1" ht="38.25" customHeight="1">
      <c r="B615" s="46"/>
      <c r="C615" s="221" t="s">
        <v>607</v>
      </c>
      <c r="D615" s="221" t="s">
        <v>166</v>
      </c>
      <c r="E615" s="222" t="s">
        <v>608</v>
      </c>
      <c r="F615" s="223" t="s">
        <v>609</v>
      </c>
      <c r="G615" s="224" t="s">
        <v>228</v>
      </c>
      <c r="H615" s="225">
        <v>0.078</v>
      </c>
      <c r="I615" s="226"/>
      <c r="J615" s="227">
        <f>ROUND(I615*H615,2)</f>
        <v>0</v>
      </c>
      <c r="K615" s="223" t="s">
        <v>170</v>
      </c>
      <c r="L615" s="72"/>
      <c r="M615" s="228" t="s">
        <v>21</v>
      </c>
      <c r="N615" s="229" t="s">
        <v>43</v>
      </c>
      <c r="O615" s="47"/>
      <c r="P615" s="230">
        <f>O615*H615</f>
        <v>0</v>
      </c>
      <c r="Q615" s="230">
        <v>0</v>
      </c>
      <c r="R615" s="230">
        <f>Q615*H615</f>
        <v>0</v>
      </c>
      <c r="S615" s="230">
        <v>0</v>
      </c>
      <c r="T615" s="231">
        <f>S615*H615</f>
        <v>0</v>
      </c>
      <c r="AR615" s="24" t="s">
        <v>193</v>
      </c>
      <c r="AT615" s="24" t="s">
        <v>166</v>
      </c>
      <c r="AU615" s="24" t="s">
        <v>82</v>
      </c>
      <c r="AY615" s="24" t="s">
        <v>164</v>
      </c>
      <c r="BE615" s="232">
        <f>IF(N615="základní",J615,0)</f>
        <v>0</v>
      </c>
      <c r="BF615" s="232">
        <f>IF(N615="snížená",J615,0)</f>
        <v>0</v>
      </c>
      <c r="BG615" s="232">
        <f>IF(N615="zákl. přenesená",J615,0)</f>
        <v>0</v>
      </c>
      <c r="BH615" s="232">
        <f>IF(N615="sníž. přenesená",J615,0)</f>
        <v>0</v>
      </c>
      <c r="BI615" s="232">
        <f>IF(N615="nulová",J615,0)</f>
        <v>0</v>
      </c>
      <c r="BJ615" s="24" t="s">
        <v>80</v>
      </c>
      <c r="BK615" s="232">
        <f>ROUND(I615*H615,2)</f>
        <v>0</v>
      </c>
      <c r="BL615" s="24" t="s">
        <v>193</v>
      </c>
      <c r="BM615" s="24" t="s">
        <v>610</v>
      </c>
    </row>
    <row r="616" s="1" customFormat="1" ht="38.25" customHeight="1">
      <c r="B616" s="46"/>
      <c r="C616" s="221" t="s">
        <v>611</v>
      </c>
      <c r="D616" s="221" t="s">
        <v>166</v>
      </c>
      <c r="E616" s="222" t="s">
        <v>612</v>
      </c>
      <c r="F616" s="223" t="s">
        <v>613</v>
      </c>
      <c r="G616" s="224" t="s">
        <v>228</v>
      </c>
      <c r="H616" s="225">
        <v>0.078</v>
      </c>
      <c r="I616" s="226"/>
      <c r="J616" s="227">
        <f>ROUND(I616*H616,2)</f>
        <v>0</v>
      </c>
      <c r="K616" s="223" t="s">
        <v>170</v>
      </c>
      <c r="L616" s="72"/>
      <c r="M616" s="228" t="s">
        <v>21</v>
      </c>
      <c r="N616" s="229" t="s">
        <v>43</v>
      </c>
      <c r="O616" s="47"/>
      <c r="P616" s="230">
        <f>O616*H616</f>
        <v>0</v>
      </c>
      <c r="Q616" s="230">
        <v>0</v>
      </c>
      <c r="R616" s="230">
        <f>Q616*H616</f>
        <v>0</v>
      </c>
      <c r="S616" s="230">
        <v>0</v>
      </c>
      <c r="T616" s="231">
        <f>S616*H616</f>
        <v>0</v>
      </c>
      <c r="AR616" s="24" t="s">
        <v>193</v>
      </c>
      <c r="AT616" s="24" t="s">
        <v>166</v>
      </c>
      <c r="AU616" s="24" t="s">
        <v>82</v>
      </c>
      <c r="AY616" s="24" t="s">
        <v>164</v>
      </c>
      <c r="BE616" s="232">
        <f>IF(N616="základní",J616,0)</f>
        <v>0</v>
      </c>
      <c r="BF616" s="232">
        <f>IF(N616="snížená",J616,0)</f>
        <v>0</v>
      </c>
      <c r="BG616" s="232">
        <f>IF(N616="zákl. přenesená",J616,0)</f>
        <v>0</v>
      </c>
      <c r="BH616" s="232">
        <f>IF(N616="sníž. přenesená",J616,0)</f>
        <v>0</v>
      </c>
      <c r="BI616" s="232">
        <f>IF(N616="nulová",J616,0)</f>
        <v>0</v>
      </c>
      <c r="BJ616" s="24" t="s">
        <v>80</v>
      </c>
      <c r="BK616" s="232">
        <f>ROUND(I616*H616,2)</f>
        <v>0</v>
      </c>
      <c r="BL616" s="24" t="s">
        <v>193</v>
      </c>
      <c r="BM616" s="24" t="s">
        <v>614</v>
      </c>
    </row>
    <row r="617" s="10" customFormat="1" ht="29.88" customHeight="1">
      <c r="B617" s="205"/>
      <c r="C617" s="206"/>
      <c r="D617" s="207" t="s">
        <v>71</v>
      </c>
      <c r="E617" s="219" t="s">
        <v>615</v>
      </c>
      <c r="F617" s="219" t="s">
        <v>616</v>
      </c>
      <c r="G617" s="206"/>
      <c r="H617" s="206"/>
      <c r="I617" s="209"/>
      <c r="J617" s="220">
        <f>BK617</f>
        <v>0</v>
      </c>
      <c r="K617" s="206"/>
      <c r="L617" s="211"/>
      <c r="M617" s="212"/>
      <c r="N617" s="213"/>
      <c r="O617" s="213"/>
      <c r="P617" s="214">
        <f>SUM(P618:P657)</f>
        <v>0</v>
      </c>
      <c r="Q617" s="213"/>
      <c r="R617" s="214">
        <f>SUM(R618:R657)</f>
        <v>0.17582620000000002</v>
      </c>
      <c r="S617" s="213"/>
      <c r="T617" s="215">
        <f>SUM(T618:T657)</f>
        <v>0</v>
      </c>
      <c r="AR617" s="216" t="s">
        <v>82</v>
      </c>
      <c r="AT617" s="217" t="s">
        <v>71</v>
      </c>
      <c r="AU617" s="217" t="s">
        <v>80</v>
      </c>
      <c r="AY617" s="216" t="s">
        <v>164</v>
      </c>
      <c r="BK617" s="218">
        <f>SUM(BK618:BK657)</f>
        <v>0</v>
      </c>
    </row>
    <row r="618" s="1" customFormat="1" ht="16.5" customHeight="1">
      <c r="B618" s="46"/>
      <c r="C618" s="221" t="s">
        <v>617</v>
      </c>
      <c r="D618" s="221" t="s">
        <v>166</v>
      </c>
      <c r="E618" s="222" t="s">
        <v>618</v>
      </c>
      <c r="F618" s="223" t="s">
        <v>619</v>
      </c>
      <c r="G618" s="224" t="s">
        <v>169</v>
      </c>
      <c r="H618" s="225">
        <v>6.9800000000000004</v>
      </c>
      <c r="I618" s="226"/>
      <c r="J618" s="227">
        <f>ROUND(I618*H618,2)</f>
        <v>0</v>
      </c>
      <c r="K618" s="223" t="s">
        <v>170</v>
      </c>
      <c r="L618" s="72"/>
      <c r="M618" s="228" t="s">
        <v>21</v>
      </c>
      <c r="N618" s="229" t="s">
        <v>43</v>
      </c>
      <c r="O618" s="47"/>
      <c r="P618" s="230">
        <f>O618*H618</f>
        <v>0</v>
      </c>
      <c r="Q618" s="230">
        <v>0.023800000000000002</v>
      </c>
      <c r="R618" s="230">
        <f>Q618*H618</f>
        <v>0.16612400000000002</v>
      </c>
      <c r="S618" s="230">
        <v>0</v>
      </c>
      <c r="T618" s="231">
        <f>S618*H618</f>
        <v>0</v>
      </c>
      <c r="AR618" s="24" t="s">
        <v>193</v>
      </c>
      <c r="AT618" s="24" t="s">
        <v>166</v>
      </c>
      <c r="AU618" s="24" t="s">
        <v>82</v>
      </c>
      <c r="AY618" s="24" t="s">
        <v>164</v>
      </c>
      <c r="BE618" s="232">
        <f>IF(N618="základní",J618,0)</f>
        <v>0</v>
      </c>
      <c r="BF618" s="232">
        <f>IF(N618="snížená",J618,0)</f>
        <v>0</v>
      </c>
      <c r="BG618" s="232">
        <f>IF(N618="zákl. přenesená",J618,0)</f>
        <v>0</v>
      </c>
      <c r="BH618" s="232">
        <f>IF(N618="sníž. přenesená",J618,0)</f>
        <v>0</v>
      </c>
      <c r="BI618" s="232">
        <f>IF(N618="nulová",J618,0)</f>
        <v>0</v>
      </c>
      <c r="BJ618" s="24" t="s">
        <v>80</v>
      </c>
      <c r="BK618" s="232">
        <f>ROUND(I618*H618,2)</f>
        <v>0</v>
      </c>
      <c r="BL618" s="24" t="s">
        <v>193</v>
      </c>
      <c r="BM618" s="24" t="s">
        <v>620</v>
      </c>
    </row>
    <row r="619" s="11" customFormat="1">
      <c r="B619" s="233"/>
      <c r="C619" s="234"/>
      <c r="D619" s="235" t="s">
        <v>173</v>
      </c>
      <c r="E619" s="236" t="s">
        <v>21</v>
      </c>
      <c r="F619" s="237" t="s">
        <v>174</v>
      </c>
      <c r="G619" s="234"/>
      <c r="H619" s="236" t="s">
        <v>21</v>
      </c>
      <c r="I619" s="238"/>
      <c r="J619" s="234"/>
      <c r="K619" s="234"/>
      <c r="L619" s="239"/>
      <c r="M619" s="240"/>
      <c r="N619" s="241"/>
      <c r="O619" s="241"/>
      <c r="P619" s="241"/>
      <c r="Q619" s="241"/>
      <c r="R619" s="241"/>
      <c r="S619" s="241"/>
      <c r="T619" s="242"/>
      <c r="AT619" s="243" t="s">
        <v>173</v>
      </c>
      <c r="AU619" s="243" t="s">
        <v>82</v>
      </c>
      <c r="AV619" s="11" t="s">
        <v>80</v>
      </c>
      <c r="AW619" s="11" t="s">
        <v>35</v>
      </c>
      <c r="AX619" s="11" t="s">
        <v>72</v>
      </c>
      <c r="AY619" s="243" t="s">
        <v>164</v>
      </c>
    </row>
    <row r="620" s="11" customFormat="1">
      <c r="B620" s="233"/>
      <c r="C620" s="234"/>
      <c r="D620" s="235" t="s">
        <v>173</v>
      </c>
      <c r="E620" s="236" t="s">
        <v>21</v>
      </c>
      <c r="F620" s="237" t="s">
        <v>621</v>
      </c>
      <c r="G620" s="234"/>
      <c r="H620" s="236" t="s">
        <v>21</v>
      </c>
      <c r="I620" s="238"/>
      <c r="J620" s="234"/>
      <c r="K620" s="234"/>
      <c r="L620" s="239"/>
      <c r="M620" s="240"/>
      <c r="N620" s="241"/>
      <c r="O620" s="241"/>
      <c r="P620" s="241"/>
      <c r="Q620" s="241"/>
      <c r="R620" s="241"/>
      <c r="S620" s="241"/>
      <c r="T620" s="242"/>
      <c r="AT620" s="243" t="s">
        <v>173</v>
      </c>
      <c r="AU620" s="243" t="s">
        <v>82</v>
      </c>
      <c r="AV620" s="11" t="s">
        <v>80</v>
      </c>
      <c r="AW620" s="11" t="s">
        <v>35</v>
      </c>
      <c r="AX620" s="11" t="s">
        <v>72</v>
      </c>
      <c r="AY620" s="243" t="s">
        <v>164</v>
      </c>
    </row>
    <row r="621" s="11" customFormat="1">
      <c r="B621" s="233"/>
      <c r="C621" s="234"/>
      <c r="D621" s="235" t="s">
        <v>173</v>
      </c>
      <c r="E621" s="236" t="s">
        <v>21</v>
      </c>
      <c r="F621" s="237" t="s">
        <v>622</v>
      </c>
      <c r="G621" s="234"/>
      <c r="H621" s="236" t="s">
        <v>21</v>
      </c>
      <c r="I621" s="238"/>
      <c r="J621" s="234"/>
      <c r="K621" s="234"/>
      <c r="L621" s="239"/>
      <c r="M621" s="240"/>
      <c r="N621" s="241"/>
      <c r="O621" s="241"/>
      <c r="P621" s="241"/>
      <c r="Q621" s="241"/>
      <c r="R621" s="241"/>
      <c r="S621" s="241"/>
      <c r="T621" s="242"/>
      <c r="AT621" s="243" t="s">
        <v>173</v>
      </c>
      <c r="AU621" s="243" t="s">
        <v>82</v>
      </c>
      <c r="AV621" s="11" t="s">
        <v>80</v>
      </c>
      <c r="AW621" s="11" t="s">
        <v>35</v>
      </c>
      <c r="AX621" s="11" t="s">
        <v>72</v>
      </c>
      <c r="AY621" s="243" t="s">
        <v>164</v>
      </c>
    </row>
    <row r="622" s="11" customFormat="1">
      <c r="B622" s="233"/>
      <c r="C622" s="234"/>
      <c r="D622" s="235" t="s">
        <v>173</v>
      </c>
      <c r="E622" s="236" t="s">
        <v>21</v>
      </c>
      <c r="F622" s="237" t="s">
        <v>623</v>
      </c>
      <c r="G622" s="234"/>
      <c r="H622" s="236" t="s">
        <v>21</v>
      </c>
      <c r="I622" s="238"/>
      <c r="J622" s="234"/>
      <c r="K622" s="234"/>
      <c r="L622" s="239"/>
      <c r="M622" s="240"/>
      <c r="N622" s="241"/>
      <c r="O622" s="241"/>
      <c r="P622" s="241"/>
      <c r="Q622" s="241"/>
      <c r="R622" s="241"/>
      <c r="S622" s="241"/>
      <c r="T622" s="242"/>
      <c r="AT622" s="243" t="s">
        <v>173</v>
      </c>
      <c r="AU622" s="243" t="s">
        <v>82</v>
      </c>
      <c r="AV622" s="11" t="s">
        <v>80</v>
      </c>
      <c r="AW622" s="11" t="s">
        <v>35</v>
      </c>
      <c r="AX622" s="11" t="s">
        <v>72</v>
      </c>
      <c r="AY622" s="243" t="s">
        <v>164</v>
      </c>
    </row>
    <row r="623" s="11" customFormat="1">
      <c r="B623" s="233"/>
      <c r="C623" s="234"/>
      <c r="D623" s="235" t="s">
        <v>173</v>
      </c>
      <c r="E623" s="236" t="s">
        <v>21</v>
      </c>
      <c r="F623" s="237" t="s">
        <v>624</v>
      </c>
      <c r="G623" s="234"/>
      <c r="H623" s="236" t="s">
        <v>21</v>
      </c>
      <c r="I623" s="238"/>
      <c r="J623" s="234"/>
      <c r="K623" s="234"/>
      <c r="L623" s="239"/>
      <c r="M623" s="240"/>
      <c r="N623" s="241"/>
      <c r="O623" s="241"/>
      <c r="P623" s="241"/>
      <c r="Q623" s="241"/>
      <c r="R623" s="241"/>
      <c r="S623" s="241"/>
      <c r="T623" s="242"/>
      <c r="AT623" s="243" t="s">
        <v>173</v>
      </c>
      <c r="AU623" s="243" t="s">
        <v>82</v>
      </c>
      <c r="AV623" s="11" t="s">
        <v>80</v>
      </c>
      <c r="AW623" s="11" t="s">
        <v>35</v>
      </c>
      <c r="AX623" s="11" t="s">
        <v>72</v>
      </c>
      <c r="AY623" s="243" t="s">
        <v>164</v>
      </c>
    </row>
    <row r="624" s="11" customFormat="1">
      <c r="B624" s="233"/>
      <c r="C624" s="234"/>
      <c r="D624" s="235" t="s">
        <v>173</v>
      </c>
      <c r="E624" s="236" t="s">
        <v>21</v>
      </c>
      <c r="F624" s="237" t="s">
        <v>625</v>
      </c>
      <c r="G624" s="234"/>
      <c r="H624" s="236" t="s">
        <v>21</v>
      </c>
      <c r="I624" s="238"/>
      <c r="J624" s="234"/>
      <c r="K624" s="234"/>
      <c r="L624" s="239"/>
      <c r="M624" s="240"/>
      <c r="N624" s="241"/>
      <c r="O624" s="241"/>
      <c r="P624" s="241"/>
      <c r="Q624" s="241"/>
      <c r="R624" s="241"/>
      <c r="S624" s="241"/>
      <c r="T624" s="242"/>
      <c r="AT624" s="243" t="s">
        <v>173</v>
      </c>
      <c r="AU624" s="243" t="s">
        <v>82</v>
      </c>
      <c r="AV624" s="11" t="s">
        <v>80</v>
      </c>
      <c r="AW624" s="11" t="s">
        <v>35</v>
      </c>
      <c r="AX624" s="11" t="s">
        <v>72</v>
      </c>
      <c r="AY624" s="243" t="s">
        <v>164</v>
      </c>
    </row>
    <row r="625" s="11" customFormat="1">
      <c r="B625" s="233"/>
      <c r="C625" s="234"/>
      <c r="D625" s="235" t="s">
        <v>173</v>
      </c>
      <c r="E625" s="236" t="s">
        <v>21</v>
      </c>
      <c r="F625" s="237" t="s">
        <v>626</v>
      </c>
      <c r="G625" s="234"/>
      <c r="H625" s="236" t="s">
        <v>21</v>
      </c>
      <c r="I625" s="238"/>
      <c r="J625" s="234"/>
      <c r="K625" s="234"/>
      <c r="L625" s="239"/>
      <c r="M625" s="240"/>
      <c r="N625" s="241"/>
      <c r="O625" s="241"/>
      <c r="P625" s="241"/>
      <c r="Q625" s="241"/>
      <c r="R625" s="241"/>
      <c r="S625" s="241"/>
      <c r="T625" s="242"/>
      <c r="AT625" s="243" t="s">
        <v>173</v>
      </c>
      <c r="AU625" s="243" t="s">
        <v>82</v>
      </c>
      <c r="AV625" s="11" t="s">
        <v>80</v>
      </c>
      <c r="AW625" s="11" t="s">
        <v>35</v>
      </c>
      <c r="AX625" s="11" t="s">
        <v>72</v>
      </c>
      <c r="AY625" s="243" t="s">
        <v>164</v>
      </c>
    </row>
    <row r="626" s="12" customFormat="1">
      <c r="B626" s="244"/>
      <c r="C626" s="245"/>
      <c r="D626" s="235" t="s">
        <v>173</v>
      </c>
      <c r="E626" s="246" t="s">
        <v>21</v>
      </c>
      <c r="F626" s="247" t="s">
        <v>627</v>
      </c>
      <c r="G626" s="245"/>
      <c r="H626" s="248">
        <v>6.9800000000000004</v>
      </c>
      <c r="I626" s="249"/>
      <c r="J626" s="245"/>
      <c r="K626" s="245"/>
      <c r="L626" s="250"/>
      <c r="M626" s="251"/>
      <c r="N626" s="252"/>
      <c r="O626" s="252"/>
      <c r="P626" s="252"/>
      <c r="Q626" s="252"/>
      <c r="R626" s="252"/>
      <c r="S626" s="252"/>
      <c r="T626" s="253"/>
      <c r="AT626" s="254" t="s">
        <v>173</v>
      </c>
      <c r="AU626" s="254" t="s">
        <v>82</v>
      </c>
      <c r="AV626" s="12" t="s">
        <v>82</v>
      </c>
      <c r="AW626" s="12" t="s">
        <v>35</v>
      </c>
      <c r="AX626" s="12" t="s">
        <v>72</v>
      </c>
      <c r="AY626" s="254" t="s">
        <v>164</v>
      </c>
    </row>
    <row r="627" s="13" customFormat="1">
      <c r="B627" s="255"/>
      <c r="C627" s="256"/>
      <c r="D627" s="235" t="s">
        <v>173</v>
      </c>
      <c r="E627" s="257" t="s">
        <v>21</v>
      </c>
      <c r="F627" s="258" t="s">
        <v>177</v>
      </c>
      <c r="G627" s="256"/>
      <c r="H627" s="259">
        <v>6.9800000000000004</v>
      </c>
      <c r="I627" s="260"/>
      <c r="J627" s="256"/>
      <c r="K627" s="256"/>
      <c r="L627" s="261"/>
      <c r="M627" s="262"/>
      <c r="N627" s="263"/>
      <c r="O627" s="263"/>
      <c r="P627" s="263"/>
      <c r="Q627" s="263"/>
      <c r="R627" s="263"/>
      <c r="S627" s="263"/>
      <c r="T627" s="264"/>
      <c r="AT627" s="265" t="s">
        <v>173</v>
      </c>
      <c r="AU627" s="265" t="s">
        <v>82</v>
      </c>
      <c r="AV627" s="13" t="s">
        <v>171</v>
      </c>
      <c r="AW627" s="13" t="s">
        <v>35</v>
      </c>
      <c r="AX627" s="13" t="s">
        <v>80</v>
      </c>
      <c r="AY627" s="265" t="s">
        <v>164</v>
      </c>
    </row>
    <row r="628" s="1" customFormat="1" ht="16.5" customHeight="1">
      <c r="B628" s="46"/>
      <c r="C628" s="221" t="s">
        <v>628</v>
      </c>
      <c r="D628" s="221" t="s">
        <v>166</v>
      </c>
      <c r="E628" s="222" t="s">
        <v>629</v>
      </c>
      <c r="F628" s="223" t="s">
        <v>630</v>
      </c>
      <c r="G628" s="224" t="s">
        <v>169</v>
      </c>
      <c r="H628" s="225">
        <v>6.9800000000000004</v>
      </c>
      <c r="I628" s="226"/>
      <c r="J628" s="227">
        <f>ROUND(I628*H628,2)</f>
        <v>0</v>
      </c>
      <c r="K628" s="223" t="s">
        <v>170</v>
      </c>
      <c r="L628" s="72"/>
      <c r="M628" s="228" t="s">
        <v>21</v>
      </c>
      <c r="N628" s="229" t="s">
        <v>43</v>
      </c>
      <c r="O628" s="47"/>
      <c r="P628" s="230">
        <f>O628*H628</f>
        <v>0</v>
      </c>
      <c r="Q628" s="230">
        <v>0</v>
      </c>
      <c r="R628" s="230">
        <f>Q628*H628</f>
        <v>0</v>
      </c>
      <c r="S628" s="230">
        <v>0</v>
      </c>
      <c r="T628" s="231">
        <f>S628*H628</f>
        <v>0</v>
      </c>
      <c r="AR628" s="24" t="s">
        <v>193</v>
      </c>
      <c r="AT628" s="24" t="s">
        <v>166</v>
      </c>
      <c r="AU628" s="24" t="s">
        <v>82</v>
      </c>
      <c r="AY628" s="24" t="s">
        <v>164</v>
      </c>
      <c r="BE628" s="232">
        <f>IF(N628="základní",J628,0)</f>
        <v>0</v>
      </c>
      <c r="BF628" s="232">
        <f>IF(N628="snížená",J628,0)</f>
        <v>0</v>
      </c>
      <c r="BG628" s="232">
        <f>IF(N628="zákl. přenesená",J628,0)</f>
        <v>0</v>
      </c>
      <c r="BH628" s="232">
        <f>IF(N628="sníž. přenesená",J628,0)</f>
        <v>0</v>
      </c>
      <c r="BI628" s="232">
        <f>IF(N628="nulová",J628,0)</f>
        <v>0</v>
      </c>
      <c r="BJ628" s="24" t="s">
        <v>80</v>
      </c>
      <c r="BK628" s="232">
        <f>ROUND(I628*H628,2)</f>
        <v>0</v>
      </c>
      <c r="BL628" s="24" t="s">
        <v>193</v>
      </c>
      <c r="BM628" s="24" t="s">
        <v>631</v>
      </c>
    </row>
    <row r="629" s="11" customFormat="1">
      <c r="B629" s="233"/>
      <c r="C629" s="234"/>
      <c r="D629" s="235" t="s">
        <v>173</v>
      </c>
      <c r="E629" s="236" t="s">
        <v>21</v>
      </c>
      <c r="F629" s="237" t="s">
        <v>174</v>
      </c>
      <c r="G629" s="234"/>
      <c r="H629" s="236" t="s">
        <v>21</v>
      </c>
      <c r="I629" s="238"/>
      <c r="J629" s="234"/>
      <c r="K629" s="234"/>
      <c r="L629" s="239"/>
      <c r="M629" s="240"/>
      <c r="N629" s="241"/>
      <c r="O629" s="241"/>
      <c r="P629" s="241"/>
      <c r="Q629" s="241"/>
      <c r="R629" s="241"/>
      <c r="S629" s="241"/>
      <c r="T629" s="242"/>
      <c r="AT629" s="243" t="s">
        <v>173</v>
      </c>
      <c r="AU629" s="243" t="s">
        <v>82</v>
      </c>
      <c r="AV629" s="11" t="s">
        <v>80</v>
      </c>
      <c r="AW629" s="11" t="s">
        <v>35</v>
      </c>
      <c r="AX629" s="11" t="s">
        <v>72</v>
      </c>
      <c r="AY629" s="243" t="s">
        <v>164</v>
      </c>
    </row>
    <row r="630" s="11" customFormat="1">
      <c r="B630" s="233"/>
      <c r="C630" s="234"/>
      <c r="D630" s="235" t="s">
        <v>173</v>
      </c>
      <c r="E630" s="236" t="s">
        <v>21</v>
      </c>
      <c r="F630" s="237" t="s">
        <v>621</v>
      </c>
      <c r="G630" s="234"/>
      <c r="H630" s="236" t="s">
        <v>21</v>
      </c>
      <c r="I630" s="238"/>
      <c r="J630" s="234"/>
      <c r="K630" s="234"/>
      <c r="L630" s="239"/>
      <c r="M630" s="240"/>
      <c r="N630" s="241"/>
      <c r="O630" s="241"/>
      <c r="P630" s="241"/>
      <c r="Q630" s="241"/>
      <c r="R630" s="241"/>
      <c r="S630" s="241"/>
      <c r="T630" s="242"/>
      <c r="AT630" s="243" t="s">
        <v>173</v>
      </c>
      <c r="AU630" s="243" t="s">
        <v>82</v>
      </c>
      <c r="AV630" s="11" t="s">
        <v>80</v>
      </c>
      <c r="AW630" s="11" t="s">
        <v>35</v>
      </c>
      <c r="AX630" s="11" t="s">
        <v>72</v>
      </c>
      <c r="AY630" s="243" t="s">
        <v>164</v>
      </c>
    </row>
    <row r="631" s="11" customFormat="1">
      <c r="B631" s="233"/>
      <c r="C631" s="234"/>
      <c r="D631" s="235" t="s">
        <v>173</v>
      </c>
      <c r="E631" s="236" t="s">
        <v>21</v>
      </c>
      <c r="F631" s="237" t="s">
        <v>622</v>
      </c>
      <c r="G631" s="234"/>
      <c r="H631" s="236" t="s">
        <v>21</v>
      </c>
      <c r="I631" s="238"/>
      <c r="J631" s="234"/>
      <c r="K631" s="234"/>
      <c r="L631" s="239"/>
      <c r="M631" s="240"/>
      <c r="N631" s="241"/>
      <c r="O631" s="241"/>
      <c r="P631" s="241"/>
      <c r="Q631" s="241"/>
      <c r="R631" s="241"/>
      <c r="S631" s="241"/>
      <c r="T631" s="242"/>
      <c r="AT631" s="243" t="s">
        <v>173</v>
      </c>
      <c r="AU631" s="243" t="s">
        <v>82</v>
      </c>
      <c r="AV631" s="11" t="s">
        <v>80</v>
      </c>
      <c r="AW631" s="11" t="s">
        <v>35</v>
      </c>
      <c r="AX631" s="11" t="s">
        <v>72</v>
      </c>
      <c r="AY631" s="243" t="s">
        <v>164</v>
      </c>
    </row>
    <row r="632" s="11" customFormat="1">
      <c r="B632" s="233"/>
      <c r="C632" s="234"/>
      <c r="D632" s="235" t="s">
        <v>173</v>
      </c>
      <c r="E632" s="236" t="s">
        <v>21</v>
      </c>
      <c r="F632" s="237" t="s">
        <v>623</v>
      </c>
      <c r="G632" s="234"/>
      <c r="H632" s="236" t="s">
        <v>21</v>
      </c>
      <c r="I632" s="238"/>
      <c r="J632" s="234"/>
      <c r="K632" s="234"/>
      <c r="L632" s="239"/>
      <c r="M632" s="240"/>
      <c r="N632" s="241"/>
      <c r="O632" s="241"/>
      <c r="P632" s="241"/>
      <c r="Q632" s="241"/>
      <c r="R632" s="241"/>
      <c r="S632" s="241"/>
      <c r="T632" s="242"/>
      <c r="AT632" s="243" t="s">
        <v>173</v>
      </c>
      <c r="AU632" s="243" t="s">
        <v>82</v>
      </c>
      <c r="AV632" s="11" t="s">
        <v>80</v>
      </c>
      <c r="AW632" s="11" t="s">
        <v>35</v>
      </c>
      <c r="AX632" s="11" t="s">
        <v>72</v>
      </c>
      <c r="AY632" s="243" t="s">
        <v>164</v>
      </c>
    </row>
    <row r="633" s="11" customFormat="1">
      <c r="B633" s="233"/>
      <c r="C633" s="234"/>
      <c r="D633" s="235" t="s">
        <v>173</v>
      </c>
      <c r="E633" s="236" t="s">
        <v>21</v>
      </c>
      <c r="F633" s="237" t="s">
        <v>624</v>
      </c>
      <c r="G633" s="234"/>
      <c r="H633" s="236" t="s">
        <v>21</v>
      </c>
      <c r="I633" s="238"/>
      <c r="J633" s="234"/>
      <c r="K633" s="234"/>
      <c r="L633" s="239"/>
      <c r="M633" s="240"/>
      <c r="N633" s="241"/>
      <c r="O633" s="241"/>
      <c r="P633" s="241"/>
      <c r="Q633" s="241"/>
      <c r="R633" s="241"/>
      <c r="S633" s="241"/>
      <c r="T633" s="242"/>
      <c r="AT633" s="243" t="s">
        <v>173</v>
      </c>
      <c r="AU633" s="243" t="s">
        <v>82</v>
      </c>
      <c r="AV633" s="11" t="s">
        <v>80</v>
      </c>
      <c r="AW633" s="11" t="s">
        <v>35</v>
      </c>
      <c r="AX633" s="11" t="s">
        <v>72</v>
      </c>
      <c r="AY633" s="243" t="s">
        <v>164</v>
      </c>
    </row>
    <row r="634" s="11" customFormat="1">
      <c r="B634" s="233"/>
      <c r="C634" s="234"/>
      <c r="D634" s="235" t="s">
        <v>173</v>
      </c>
      <c r="E634" s="236" t="s">
        <v>21</v>
      </c>
      <c r="F634" s="237" t="s">
        <v>625</v>
      </c>
      <c r="G634" s="234"/>
      <c r="H634" s="236" t="s">
        <v>21</v>
      </c>
      <c r="I634" s="238"/>
      <c r="J634" s="234"/>
      <c r="K634" s="234"/>
      <c r="L634" s="239"/>
      <c r="M634" s="240"/>
      <c r="N634" s="241"/>
      <c r="O634" s="241"/>
      <c r="P634" s="241"/>
      <c r="Q634" s="241"/>
      <c r="R634" s="241"/>
      <c r="S634" s="241"/>
      <c r="T634" s="242"/>
      <c r="AT634" s="243" t="s">
        <v>173</v>
      </c>
      <c r="AU634" s="243" t="s">
        <v>82</v>
      </c>
      <c r="AV634" s="11" t="s">
        <v>80</v>
      </c>
      <c r="AW634" s="11" t="s">
        <v>35</v>
      </c>
      <c r="AX634" s="11" t="s">
        <v>72</v>
      </c>
      <c r="AY634" s="243" t="s">
        <v>164</v>
      </c>
    </row>
    <row r="635" s="11" customFormat="1">
      <c r="B635" s="233"/>
      <c r="C635" s="234"/>
      <c r="D635" s="235" t="s">
        <v>173</v>
      </c>
      <c r="E635" s="236" t="s">
        <v>21</v>
      </c>
      <c r="F635" s="237" t="s">
        <v>626</v>
      </c>
      <c r="G635" s="234"/>
      <c r="H635" s="236" t="s">
        <v>21</v>
      </c>
      <c r="I635" s="238"/>
      <c r="J635" s="234"/>
      <c r="K635" s="234"/>
      <c r="L635" s="239"/>
      <c r="M635" s="240"/>
      <c r="N635" s="241"/>
      <c r="O635" s="241"/>
      <c r="P635" s="241"/>
      <c r="Q635" s="241"/>
      <c r="R635" s="241"/>
      <c r="S635" s="241"/>
      <c r="T635" s="242"/>
      <c r="AT635" s="243" t="s">
        <v>173</v>
      </c>
      <c r="AU635" s="243" t="s">
        <v>82</v>
      </c>
      <c r="AV635" s="11" t="s">
        <v>80</v>
      </c>
      <c r="AW635" s="11" t="s">
        <v>35</v>
      </c>
      <c r="AX635" s="11" t="s">
        <v>72</v>
      </c>
      <c r="AY635" s="243" t="s">
        <v>164</v>
      </c>
    </row>
    <row r="636" s="12" customFormat="1">
      <c r="B636" s="244"/>
      <c r="C636" s="245"/>
      <c r="D636" s="235" t="s">
        <v>173</v>
      </c>
      <c r="E636" s="246" t="s">
        <v>21</v>
      </c>
      <c r="F636" s="247" t="s">
        <v>627</v>
      </c>
      <c r="G636" s="245"/>
      <c r="H636" s="248">
        <v>6.9800000000000004</v>
      </c>
      <c r="I636" s="249"/>
      <c r="J636" s="245"/>
      <c r="K636" s="245"/>
      <c r="L636" s="250"/>
      <c r="M636" s="251"/>
      <c r="N636" s="252"/>
      <c r="O636" s="252"/>
      <c r="P636" s="252"/>
      <c r="Q636" s="252"/>
      <c r="R636" s="252"/>
      <c r="S636" s="252"/>
      <c r="T636" s="253"/>
      <c r="AT636" s="254" t="s">
        <v>173</v>
      </c>
      <c r="AU636" s="254" t="s">
        <v>82</v>
      </c>
      <c r="AV636" s="12" t="s">
        <v>82</v>
      </c>
      <c r="AW636" s="12" t="s">
        <v>35</v>
      </c>
      <c r="AX636" s="12" t="s">
        <v>72</v>
      </c>
      <c r="AY636" s="254" t="s">
        <v>164</v>
      </c>
    </row>
    <row r="637" s="13" customFormat="1">
      <c r="B637" s="255"/>
      <c r="C637" s="256"/>
      <c r="D637" s="235" t="s">
        <v>173</v>
      </c>
      <c r="E637" s="257" t="s">
        <v>21</v>
      </c>
      <c r="F637" s="258" t="s">
        <v>177</v>
      </c>
      <c r="G637" s="256"/>
      <c r="H637" s="259">
        <v>6.9800000000000004</v>
      </c>
      <c r="I637" s="260"/>
      <c r="J637" s="256"/>
      <c r="K637" s="256"/>
      <c r="L637" s="261"/>
      <c r="M637" s="262"/>
      <c r="N637" s="263"/>
      <c r="O637" s="263"/>
      <c r="P637" s="263"/>
      <c r="Q637" s="263"/>
      <c r="R637" s="263"/>
      <c r="S637" s="263"/>
      <c r="T637" s="264"/>
      <c r="AT637" s="265" t="s">
        <v>173</v>
      </c>
      <c r="AU637" s="265" t="s">
        <v>82</v>
      </c>
      <c r="AV637" s="13" t="s">
        <v>171</v>
      </c>
      <c r="AW637" s="13" t="s">
        <v>35</v>
      </c>
      <c r="AX637" s="13" t="s">
        <v>80</v>
      </c>
      <c r="AY637" s="265" t="s">
        <v>164</v>
      </c>
    </row>
    <row r="638" s="1" customFormat="1" ht="16.5" customHeight="1">
      <c r="B638" s="46"/>
      <c r="C638" s="221" t="s">
        <v>632</v>
      </c>
      <c r="D638" s="221" t="s">
        <v>166</v>
      </c>
      <c r="E638" s="222" t="s">
        <v>633</v>
      </c>
      <c r="F638" s="223" t="s">
        <v>634</v>
      </c>
      <c r="G638" s="224" t="s">
        <v>169</v>
      </c>
      <c r="H638" s="225">
        <v>6.9800000000000004</v>
      </c>
      <c r="I638" s="226"/>
      <c r="J638" s="227">
        <f>ROUND(I638*H638,2)</f>
        <v>0</v>
      </c>
      <c r="K638" s="223" t="s">
        <v>170</v>
      </c>
      <c r="L638" s="72"/>
      <c r="M638" s="228" t="s">
        <v>21</v>
      </c>
      <c r="N638" s="229" t="s">
        <v>43</v>
      </c>
      <c r="O638" s="47"/>
      <c r="P638" s="230">
        <f>O638*H638</f>
        <v>0</v>
      </c>
      <c r="Q638" s="230">
        <v>0</v>
      </c>
      <c r="R638" s="230">
        <f>Q638*H638</f>
        <v>0</v>
      </c>
      <c r="S638" s="230">
        <v>0</v>
      </c>
      <c r="T638" s="231">
        <f>S638*H638</f>
        <v>0</v>
      </c>
      <c r="AR638" s="24" t="s">
        <v>193</v>
      </c>
      <c r="AT638" s="24" t="s">
        <v>166</v>
      </c>
      <c r="AU638" s="24" t="s">
        <v>82</v>
      </c>
      <c r="AY638" s="24" t="s">
        <v>164</v>
      </c>
      <c r="BE638" s="232">
        <f>IF(N638="základní",J638,0)</f>
        <v>0</v>
      </c>
      <c r="BF638" s="232">
        <f>IF(N638="snížená",J638,0)</f>
        <v>0</v>
      </c>
      <c r="BG638" s="232">
        <f>IF(N638="zákl. přenesená",J638,0)</f>
        <v>0</v>
      </c>
      <c r="BH638" s="232">
        <f>IF(N638="sníž. přenesená",J638,0)</f>
        <v>0</v>
      </c>
      <c r="BI638" s="232">
        <f>IF(N638="nulová",J638,0)</f>
        <v>0</v>
      </c>
      <c r="BJ638" s="24" t="s">
        <v>80</v>
      </c>
      <c r="BK638" s="232">
        <f>ROUND(I638*H638,2)</f>
        <v>0</v>
      </c>
      <c r="BL638" s="24" t="s">
        <v>193</v>
      </c>
      <c r="BM638" s="24" t="s">
        <v>635</v>
      </c>
    </row>
    <row r="639" s="11" customFormat="1">
      <c r="B639" s="233"/>
      <c r="C639" s="234"/>
      <c r="D639" s="235" t="s">
        <v>173</v>
      </c>
      <c r="E639" s="236" t="s">
        <v>21</v>
      </c>
      <c r="F639" s="237" t="s">
        <v>174</v>
      </c>
      <c r="G639" s="234"/>
      <c r="H639" s="236" t="s">
        <v>21</v>
      </c>
      <c r="I639" s="238"/>
      <c r="J639" s="234"/>
      <c r="K639" s="234"/>
      <c r="L639" s="239"/>
      <c r="M639" s="240"/>
      <c r="N639" s="241"/>
      <c r="O639" s="241"/>
      <c r="P639" s="241"/>
      <c r="Q639" s="241"/>
      <c r="R639" s="241"/>
      <c r="S639" s="241"/>
      <c r="T639" s="242"/>
      <c r="AT639" s="243" t="s">
        <v>173</v>
      </c>
      <c r="AU639" s="243" t="s">
        <v>82</v>
      </c>
      <c r="AV639" s="11" t="s">
        <v>80</v>
      </c>
      <c r="AW639" s="11" t="s">
        <v>35</v>
      </c>
      <c r="AX639" s="11" t="s">
        <v>72</v>
      </c>
      <c r="AY639" s="243" t="s">
        <v>164</v>
      </c>
    </row>
    <row r="640" s="11" customFormat="1">
      <c r="B640" s="233"/>
      <c r="C640" s="234"/>
      <c r="D640" s="235" t="s">
        <v>173</v>
      </c>
      <c r="E640" s="236" t="s">
        <v>21</v>
      </c>
      <c r="F640" s="237" t="s">
        <v>621</v>
      </c>
      <c r="G640" s="234"/>
      <c r="H640" s="236" t="s">
        <v>21</v>
      </c>
      <c r="I640" s="238"/>
      <c r="J640" s="234"/>
      <c r="K640" s="234"/>
      <c r="L640" s="239"/>
      <c r="M640" s="240"/>
      <c r="N640" s="241"/>
      <c r="O640" s="241"/>
      <c r="P640" s="241"/>
      <c r="Q640" s="241"/>
      <c r="R640" s="241"/>
      <c r="S640" s="241"/>
      <c r="T640" s="242"/>
      <c r="AT640" s="243" t="s">
        <v>173</v>
      </c>
      <c r="AU640" s="243" t="s">
        <v>82</v>
      </c>
      <c r="AV640" s="11" t="s">
        <v>80</v>
      </c>
      <c r="AW640" s="11" t="s">
        <v>35</v>
      </c>
      <c r="AX640" s="11" t="s">
        <v>72</v>
      </c>
      <c r="AY640" s="243" t="s">
        <v>164</v>
      </c>
    </row>
    <row r="641" s="11" customFormat="1">
      <c r="B641" s="233"/>
      <c r="C641" s="234"/>
      <c r="D641" s="235" t="s">
        <v>173</v>
      </c>
      <c r="E641" s="236" t="s">
        <v>21</v>
      </c>
      <c r="F641" s="237" t="s">
        <v>622</v>
      </c>
      <c r="G641" s="234"/>
      <c r="H641" s="236" t="s">
        <v>21</v>
      </c>
      <c r="I641" s="238"/>
      <c r="J641" s="234"/>
      <c r="K641" s="234"/>
      <c r="L641" s="239"/>
      <c r="M641" s="240"/>
      <c r="N641" s="241"/>
      <c r="O641" s="241"/>
      <c r="P641" s="241"/>
      <c r="Q641" s="241"/>
      <c r="R641" s="241"/>
      <c r="S641" s="241"/>
      <c r="T641" s="242"/>
      <c r="AT641" s="243" t="s">
        <v>173</v>
      </c>
      <c r="AU641" s="243" t="s">
        <v>82</v>
      </c>
      <c r="AV641" s="11" t="s">
        <v>80</v>
      </c>
      <c r="AW641" s="11" t="s">
        <v>35</v>
      </c>
      <c r="AX641" s="11" t="s">
        <v>72</v>
      </c>
      <c r="AY641" s="243" t="s">
        <v>164</v>
      </c>
    </row>
    <row r="642" s="11" customFormat="1">
      <c r="B642" s="233"/>
      <c r="C642" s="234"/>
      <c r="D642" s="235" t="s">
        <v>173</v>
      </c>
      <c r="E642" s="236" t="s">
        <v>21</v>
      </c>
      <c r="F642" s="237" t="s">
        <v>623</v>
      </c>
      <c r="G642" s="234"/>
      <c r="H642" s="236" t="s">
        <v>21</v>
      </c>
      <c r="I642" s="238"/>
      <c r="J642" s="234"/>
      <c r="K642" s="234"/>
      <c r="L642" s="239"/>
      <c r="M642" s="240"/>
      <c r="N642" s="241"/>
      <c r="O642" s="241"/>
      <c r="P642" s="241"/>
      <c r="Q642" s="241"/>
      <c r="R642" s="241"/>
      <c r="S642" s="241"/>
      <c r="T642" s="242"/>
      <c r="AT642" s="243" t="s">
        <v>173</v>
      </c>
      <c r="AU642" s="243" t="s">
        <v>82</v>
      </c>
      <c r="AV642" s="11" t="s">
        <v>80</v>
      </c>
      <c r="AW642" s="11" t="s">
        <v>35</v>
      </c>
      <c r="AX642" s="11" t="s">
        <v>72</v>
      </c>
      <c r="AY642" s="243" t="s">
        <v>164</v>
      </c>
    </row>
    <row r="643" s="11" customFormat="1">
      <c r="B643" s="233"/>
      <c r="C643" s="234"/>
      <c r="D643" s="235" t="s">
        <v>173</v>
      </c>
      <c r="E643" s="236" t="s">
        <v>21</v>
      </c>
      <c r="F643" s="237" t="s">
        <v>624</v>
      </c>
      <c r="G643" s="234"/>
      <c r="H643" s="236" t="s">
        <v>21</v>
      </c>
      <c r="I643" s="238"/>
      <c r="J643" s="234"/>
      <c r="K643" s="234"/>
      <c r="L643" s="239"/>
      <c r="M643" s="240"/>
      <c r="N643" s="241"/>
      <c r="O643" s="241"/>
      <c r="P643" s="241"/>
      <c r="Q643" s="241"/>
      <c r="R643" s="241"/>
      <c r="S643" s="241"/>
      <c r="T643" s="242"/>
      <c r="AT643" s="243" t="s">
        <v>173</v>
      </c>
      <c r="AU643" s="243" t="s">
        <v>82</v>
      </c>
      <c r="AV643" s="11" t="s">
        <v>80</v>
      </c>
      <c r="AW643" s="11" t="s">
        <v>35</v>
      </c>
      <c r="AX643" s="11" t="s">
        <v>72</v>
      </c>
      <c r="AY643" s="243" t="s">
        <v>164</v>
      </c>
    </row>
    <row r="644" s="11" customFormat="1">
      <c r="B644" s="233"/>
      <c r="C644" s="234"/>
      <c r="D644" s="235" t="s">
        <v>173</v>
      </c>
      <c r="E644" s="236" t="s">
        <v>21</v>
      </c>
      <c r="F644" s="237" t="s">
        <v>625</v>
      </c>
      <c r="G644" s="234"/>
      <c r="H644" s="236" t="s">
        <v>21</v>
      </c>
      <c r="I644" s="238"/>
      <c r="J644" s="234"/>
      <c r="K644" s="234"/>
      <c r="L644" s="239"/>
      <c r="M644" s="240"/>
      <c r="N644" s="241"/>
      <c r="O644" s="241"/>
      <c r="P644" s="241"/>
      <c r="Q644" s="241"/>
      <c r="R644" s="241"/>
      <c r="S644" s="241"/>
      <c r="T644" s="242"/>
      <c r="AT644" s="243" t="s">
        <v>173</v>
      </c>
      <c r="AU644" s="243" t="s">
        <v>82</v>
      </c>
      <c r="AV644" s="11" t="s">
        <v>80</v>
      </c>
      <c r="AW644" s="11" t="s">
        <v>35</v>
      </c>
      <c r="AX644" s="11" t="s">
        <v>72</v>
      </c>
      <c r="AY644" s="243" t="s">
        <v>164</v>
      </c>
    </row>
    <row r="645" s="11" customFormat="1">
      <c r="B645" s="233"/>
      <c r="C645" s="234"/>
      <c r="D645" s="235" t="s">
        <v>173</v>
      </c>
      <c r="E645" s="236" t="s">
        <v>21</v>
      </c>
      <c r="F645" s="237" t="s">
        <v>626</v>
      </c>
      <c r="G645" s="234"/>
      <c r="H645" s="236" t="s">
        <v>21</v>
      </c>
      <c r="I645" s="238"/>
      <c r="J645" s="234"/>
      <c r="K645" s="234"/>
      <c r="L645" s="239"/>
      <c r="M645" s="240"/>
      <c r="N645" s="241"/>
      <c r="O645" s="241"/>
      <c r="P645" s="241"/>
      <c r="Q645" s="241"/>
      <c r="R645" s="241"/>
      <c r="S645" s="241"/>
      <c r="T645" s="242"/>
      <c r="AT645" s="243" t="s">
        <v>173</v>
      </c>
      <c r="AU645" s="243" t="s">
        <v>82</v>
      </c>
      <c r="AV645" s="11" t="s">
        <v>80</v>
      </c>
      <c r="AW645" s="11" t="s">
        <v>35</v>
      </c>
      <c r="AX645" s="11" t="s">
        <v>72</v>
      </c>
      <c r="AY645" s="243" t="s">
        <v>164</v>
      </c>
    </row>
    <row r="646" s="12" customFormat="1">
      <c r="B646" s="244"/>
      <c r="C646" s="245"/>
      <c r="D646" s="235" t="s">
        <v>173</v>
      </c>
      <c r="E646" s="246" t="s">
        <v>21</v>
      </c>
      <c r="F646" s="247" t="s">
        <v>627</v>
      </c>
      <c r="G646" s="245"/>
      <c r="H646" s="248">
        <v>6.9800000000000004</v>
      </c>
      <c r="I646" s="249"/>
      <c r="J646" s="245"/>
      <c r="K646" s="245"/>
      <c r="L646" s="250"/>
      <c r="M646" s="251"/>
      <c r="N646" s="252"/>
      <c r="O646" s="252"/>
      <c r="P646" s="252"/>
      <c r="Q646" s="252"/>
      <c r="R646" s="252"/>
      <c r="S646" s="252"/>
      <c r="T646" s="253"/>
      <c r="AT646" s="254" t="s">
        <v>173</v>
      </c>
      <c r="AU646" s="254" t="s">
        <v>82</v>
      </c>
      <c r="AV646" s="12" t="s">
        <v>82</v>
      </c>
      <c r="AW646" s="12" t="s">
        <v>35</v>
      </c>
      <c r="AX646" s="12" t="s">
        <v>72</v>
      </c>
      <c r="AY646" s="254" t="s">
        <v>164</v>
      </c>
    </row>
    <row r="647" s="13" customFormat="1">
      <c r="B647" s="255"/>
      <c r="C647" s="256"/>
      <c r="D647" s="235" t="s">
        <v>173</v>
      </c>
      <c r="E647" s="257" t="s">
        <v>21</v>
      </c>
      <c r="F647" s="258" t="s">
        <v>177</v>
      </c>
      <c r="G647" s="256"/>
      <c r="H647" s="259">
        <v>6.9800000000000004</v>
      </c>
      <c r="I647" s="260"/>
      <c r="J647" s="256"/>
      <c r="K647" s="256"/>
      <c r="L647" s="261"/>
      <c r="M647" s="262"/>
      <c r="N647" s="263"/>
      <c r="O647" s="263"/>
      <c r="P647" s="263"/>
      <c r="Q647" s="263"/>
      <c r="R647" s="263"/>
      <c r="S647" s="263"/>
      <c r="T647" s="264"/>
      <c r="AT647" s="265" t="s">
        <v>173</v>
      </c>
      <c r="AU647" s="265" t="s">
        <v>82</v>
      </c>
      <c r="AV647" s="13" t="s">
        <v>171</v>
      </c>
      <c r="AW647" s="13" t="s">
        <v>35</v>
      </c>
      <c r="AX647" s="13" t="s">
        <v>80</v>
      </c>
      <c r="AY647" s="265" t="s">
        <v>164</v>
      </c>
    </row>
    <row r="648" s="1" customFormat="1" ht="16.5" customHeight="1">
      <c r="B648" s="46"/>
      <c r="C648" s="221" t="s">
        <v>636</v>
      </c>
      <c r="D648" s="221" t="s">
        <v>166</v>
      </c>
      <c r="E648" s="222" t="s">
        <v>637</v>
      </c>
      <c r="F648" s="223" t="s">
        <v>638</v>
      </c>
      <c r="G648" s="224" t="s">
        <v>169</v>
      </c>
      <c r="H648" s="225">
        <v>6.9800000000000004</v>
      </c>
      <c r="I648" s="226"/>
      <c r="J648" s="227">
        <f>ROUND(I648*H648,2)</f>
        <v>0</v>
      </c>
      <c r="K648" s="223" t="s">
        <v>170</v>
      </c>
      <c r="L648" s="72"/>
      <c r="M648" s="228" t="s">
        <v>21</v>
      </c>
      <c r="N648" s="229" t="s">
        <v>43</v>
      </c>
      <c r="O648" s="47"/>
      <c r="P648" s="230">
        <f>O648*H648</f>
        <v>0</v>
      </c>
      <c r="Q648" s="230">
        <v>0.00139</v>
      </c>
      <c r="R648" s="230">
        <f>Q648*H648</f>
        <v>0.0097022000000000011</v>
      </c>
      <c r="S648" s="230">
        <v>0</v>
      </c>
      <c r="T648" s="231">
        <f>S648*H648</f>
        <v>0</v>
      </c>
      <c r="AR648" s="24" t="s">
        <v>193</v>
      </c>
      <c r="AT648" s="24" t="s">
        <v>166</v>
      </c>
      <c r="AU648" s="24" t="s">
        <v>82</v>
      </c>
      <c r="AY648" s="24" t="s">
        <v>164</v>
      </c>
      <c r="BE648" s="232">
        <f>IF(N648="základní",J648,0)</f>
        <v>0</v>
      </c>
      <c r="BF648" s="232">
        <f>IF(N648="snížená",J648,0)</f>
        <v>0</v>
      </c>
      <c r="BG648" s="232">
        <f>IF(N648="zákl. přenesená",J648,0)</f>
        <v>0</v>
      </c>
      <c r="BH648" s="232">
        <f>IF(N648="sníž. přenesená",J648,0)</f>
        <v>0</v>
      </c>
      <c r="BI648" s="232">
        <f>IF(N648="nulová",J648,0)</f>
        <v>0</v>
      </c>
      <c r="BJ648" s="24" t="s">
        <v>80</v>
      </c>
      <c r="BK648" s="232">
        <f>ROUND(I648*H648,2)</f>
        <v>0</v>
      </c>
      <c r="BL648" s="24" t="s">
        <v>193</v>
      </c>
      <c r="BM648" s="24" t="s">
        <v>639</v>
      </c>
    </row>
    <row r="649" s="11" customFormat="1">
      <c r="B649" s="233"/>
      <c r="C649" s="234"/>
      <c r="D649" s="235" t="s">
        <v>173</v>
      </c>
      <c r="E649" s="236" t="s">
        <v>21</v>
      </c>
      <c r="F649" s="237" t="s">
        <v>174</v>
      </c>
      <c r="G649" s="234"/>
      <c r="H649" s="236" t="s">
        <v>21</v>
      </c>
      <c r="I649" s="238"/>
      <c r="J649" s="234"/>
      <c r="K649" s="234"/>
      <c r="L649" s="239"/>
      <c r="M649" s="240"/>
      <c r="N649" s="241"/>
      <c r="O649" s="241"/>
      <c r="P649" s="241"/>
      <c r="Q649" s="241"/>
      <c r="R649" s="241"/>
      <c r="S649" s="241"/>
      <c r="T649" s="242"/>
      <c r="AT649" s="243" t="s">
        <v>173</v>
      </c>
      <c r="AU649" s="243" t="s">
        <v>82</v>
      </c>
      <c r="AV649" s="11" t="s">
        <v>80</v>
      </c>
      <c r="AW649" s="11" t="s">
        <v>35</v>
      </c>
      <c r="AX649" s="11" t="s">
        <v>72</v>
      </c>
      <c r="AY649" s="243" t="s">
        <v>164</v>
      </c>
    </row>
    <row r="650" s="11" customFormat="1">
      <c r="B650" s="233"/>
      <c r="C650" s="234"/>
      <c r="D650" s="235" t="s">
        <v>173</v>
      </c>
      <c r="E650" s="236" t="s">
        <v>21</v>
      </c>
      <c r="F650" s="237" t="s">
        <v>621</v>
      </c>
      <c r="G650" s="234"/>
      <c r="H650" s="236" t="s">
        <v>21</v>
      </c>
      <c r="I650" s="238"/>
      <c r="J650" s="234"/>
      <c r="K650" s="234"/>
      <c r="L650" s="239"/>
      <c r="M650" s="240"/>
      <c r="N650" s="241"/>
      <c r="O650" s="241"/>
      <c r="P650" s="241"/>
      <c r="Q650" s="241"/>
      <c r="R650" s="241"/>
      <c r="S650" s="241"/>
      <c r="T650" s="242"/>
      <c r="AT650" s="243" t="s">
        <v>173</v>
      </c>
      <c r="AU650" s="243" t="s">
        <v>82</v>
      </c>
      <c r="AV650" s="11" t="s">
        <v>80</v>
      </c>
      <c r="AW650" s="11" t="s">
        <v>35</v>
      </c>
      <c r="AX650" s="11" t="s">
        <v>72</v>
      </c>
      <c r="AY650" s="243" t="s">
        <v>164</v>
      </c>
    </row>
    <row r="651" s="11" customFormat="1">
      <c r="B651" s="233"/>
      <c r="C651" s="234"/>
      <c r="D651" s="235" t="s">
        <v>173</v>
      </c>
      <c r="E651" s="236" t="s">
        <v>21</v>
      </c>
      <c r="F651" s="237" t="s">
        <v>622</v>
      </c>
      <c r="G651" s="234"/>
      <c r="H651" s="236" t="s">
        <v>21</v>
      </c>
      <c r="I651" s="238"/>
      <c r="J651" s="234"/>
      <c r="K651" s="234"/>
      <c r="L651" s="239"/>
      <c r="M651" s="240"/>
      <c r="N651" s="241"/>
      <c r="O651" s="241"/>
      <c r="P651" s="241"/>
      <c r="Q651" s="241"/>
      <c r="R651" s="241"/>
      <c r="S651" s="241"/>
      <c r="T651" s="242"/>
      <c r="AT651" s="243" t="s">
        <v>173</v>
      </c>
      <c r="AU651" s="243" t="s">
        <v>82</v>
      </c>
      <c r="AV651" s="11" t="s">
        <v>80</v>
      </c>
      <c r="AW651" s="11" t="s">
        <v>35</v>
      </c>
      <c r="AX651" s="11" t="s">
        <v>72</v>
      </c>
      <c r="AY651" s="243" t="s">
        <v>164</v>
      </c>
    </row>
    <row r="652" s="11" customFormat="1">
      <c r="B652" s="233"/>
      <c r="C652" s="234"/>
      <c r="D652" s="235" t="s">
        <v>173</v>
      </c>
      <c r="E652" s="236" t="s">
        <v>21</v>
      </c>
      <c r="F652" s="237" t="s">
        <v>623</v>
      </c>
      <c r="G652" s="234"/>
      <c r="H652" s="236" t="s">
        <v>21</v>
      </c>
      <c r="I652" s="238"/>
      <c r="J652" s="234"/>
      <c r="K652" s="234"/>
      <c r="L652" s="239"/>
      <c r="M652" s="240"/>
      <c r="N652" s="241"/>
      <c r="O652" s="241"/>
      <c r="P652" s="241"/>
      <c r="Q652" s="241"/>
      <c r="R652" s="241"/>
      <c r="S652" s="241"/>
      <c r="T652" s="242"/>
      <c r="AT652" s="243" t="s">
        <v>173</v>
      </c>
      <c r="AU652" s="243" t="s">
        <v>82</v>
      </c>
      <c r="AV652" s="11" t="s">
        <v>80</v>
      </c>
      <c r="AW652" s="11" t="s">
        <v>35</v>
      </c>
      <c r="AX652" s="11" t="s">
        <v>72</v>
      </c>
      <c r="AY652" s="243" t="s">
        <v>164</v>
      </c>
    </row>
    <row r="653" s="11" customFormat="1">
      <c r="B653" s="233"/>
      <c r="C653" s="234"/>
      <c r="D653" s="235" t="s">
        <v>173</v>
      </c>
      <c r="E653" s="236" t="s">
        <v>21</v>
      </c>
      <c r="F653" s="237" t="s">
        <v>624</v>
      </c>
      <c r="G653" s="234"/>
      <c r="H653" s="236" t="s">
        <v>21</v>
      </c>
      <c r="I653" s="238"/>
      <c r="J653" s="234"/>
      <c r="K653" s="234"/>
      <c r="L653" s="239"/>
      <c r="M653" s="240"/>
      <c r="N653" s="241"/>
      <c r="O653" s="241"/>
      <c r="P653" s="241"/>
      <c r="Q653" s="241"/>
      <c r="R653" s="241"/>
      <c r="S653" s="241"/>
      <c r="T653" s="242"/>
      <c r="AT653" s="243" t="s">
        <v>173</v>
      </c>
      <c r="AU653" s="243" t="s">
        <v>82</v>
      </c>
      <c r="AV653" s="11" t="s">
        <v>80</v>
      </c>
      <c r="AW653" s="11" t="s">
        <v>35</v>
      </c>
      <c r="AX653" s="11" t="s">
        <v>72</v>
      </c>
      <c r="AY653" s="243" t="s">
        <v>164</v>
      </c>
    </row>
    <row r="654" s="11" customFormat="1">
      <c r="B654" s="233"/>
      <c r="C654" s="234"/>
      <c r="D654" s="235" t="s">
        <v>173</v>
      </c>
      <c r="E654" s="236" t="s">
        <v>21</v>
      </c>
      <c r="F654" s="237" t="s">
        <v>625</v>
      </c>
      <c r="G654" s="234"/>
      <c r="H654" s="236" t="s">
        <v>21</v>
      </c>
      <c r="I654" s="238"/>
      <c r="J654" s="234"/>
      <c r="K654" s="234"/>
      <c r="L654" s="239"/>
      <c r="M654" s="240"/>
      <c r="N654" s="241"/>
      <c r="O654" s="241"/>
      <c r="P654" s="241"/>
      <c r="Q654" s="241"/>
      <c r="R654" s="241"/>
      <c r="S654" s="241"/>
      <c r="T654" s="242"/>
      <c r="AT654" s="243" t="s">
        <v>173</v>
      </c>
      <c r="AU654" s="243" t="s">
        <v>82</v>
      </c>
      <c r="AV654" s="11" t="s">
        <v>80</v>
      </c>
      <c r="AW654" s="11" t="s">
        <v>35</v>
      </c>
      <c r="AX654" s="11" t="s">
        <v>72</v>
      </c>
      <c r="AY654" s="243" t="s">
        <v>164</v>
      </c>
    </row>
    <row r="655" s="11" customFormat="1">
      <c r="B655" s="233"/>
      <c r="C655" s="234"/>
      <c r="D655" s="235" t="s">
        <v>173</v>
      </c>
      <c r="E655" s="236" t="s">
        <v>21</v>
      </c>
      <c r="F655" s="237" t="s">
        <v>626</v>
      </c>
      <c r="G655" s="234"/>
      <c r="H655" s="236" t="s">
        <v>21</v>
      </c>
      <c r="I655" s="238"/>
      <c r="J655" s="234"/>
      <c r="K655" s="234"/>
      <c r="L655" s="239"/>
      <c r="M655" s="240"/>
      <c r="N655" s="241"/>
      <c r="O655" s="241"/>
      <c r="P655" s="241"/>
      <c r="Q655" s="241"/>
      <c r="R655" s="241"/>
      <c r="S655" s="241"/>
      <c r="T655" s="242"/>
      <c r="AT655" s="243" t="s">
        <v>173</v>
      </c>
      <c r="AU655" s="243" t="s">
        <v>82</v>
      </c>
      <c r="AV655" s="11" t="s">
        <v>80</v>
      </c>
      <c r="AW655" s="11" t="s">
        <v>35</v>
      </c>
      <c r="AX655" s="11" t="s">
        <v>72</v>
      </c>
      <c r="AY655" s="243" t="s">
        <v>164</v>
      </c>
    </row>
    <row r="656" s="12" customFormat="1">
      <c r="B656" s="244"/>
      <c r="C656" s="245"/>
      <c r="D656" s="235" t="s">
        <v>173</v>
      </c>
      <c r="E656" s="246" t="s">
        <v>21</v>
      </c>
      <c r="F656" s="247" t="s">
        <v>627</v>
      </c>
      <c r="G656" s="245"/>
      <c r="H656" s="248">
        <v>6.9800000000000004</v>
      </c>
      <c r="I656" s="249"/>
      <c r="J656" s="245"/>
      <c r="K656" s="245"/>
      <c r="L656" s="250"/>
      <c r="M656" s="251"/>
      <c r="N656" s="252"/>
      <c r="O656" s="252"/>
      <c r="P656" s="252"/>
      <c r="Q656" s="252"/>
      <c r="R656" s="252"/>
      <c r="S656" s="252"/>
      <c r="T656" s="253"/>
      <c r="AT656" s="254" t="s">
        <v>173</v>
      </c>
      <c r="AU656" s="254" t="s">
        <v>82</v>
      </c>
      <c r="AV656" s="12" t="s">
        <v>82</v>
      </c>
      <c r="AW656" s="12" t="s">
        <v>35</v>
      </c>
      <c r="AX656" s="12" t="s">
        <v>72</v>
      </c>
      <c r="AY656" s="254" t="s">
        <v>164</v>
      </c>
    </row>
    <row r="657" s="13" customFormat="1">
      <c r="B657" s="255"/>
      <c r="C657" s="256"/>
      <c r="D657" s="235" t="s">
        <v>173</v>
      </c>
      <c r="E657" s="257" t="s">
        <v>21</v>
      </c>
      <c r="F657" s="258" t="s">
        <v>177</v>
      </c>
      <c r="G657" s="256"/>
      <c r="H657" s="259">
        <v>6.9800000000000004</v>
      </c>
      <c r="I657" s="260"/>
      <c r="J657" s="256"/>
      <c r="K657" s="256"/>
      <c r="L657" s="261"/>
      <c r="M657" s="262"/>
      <c r="N657" s="263"/>
      <c r="O657" s="263"/>
      <c r="P657" s="263"/>
      <c r="Q657" s="263"/>
      <c r="R657" s="263"/>
      <c r="S657" s="263"/>
      <c r="T657" s="264"/>
      <c r="AT657" s="265" t="s">
        <v>173</v>
      </c>
      <c r="AU657" s="265" t="s">
        <v>82</v>
      </c>
      <c r="AV657" s="13" t="s">
        <v>171</v>
      </c>
      <c r="AW657" s="13" t="s">
        <v>35</v>
      </c>
      <c r="AX657" s="13" t="s">
        <v>80</v>
      </c>
      <c r="AY657" s="265" t="s">
        <v>164</v>
      </c>
    </row>
    <row r="658" s="10" customFormat="1" ht="29.88" customHeight="1">
      <c r="B658" s="205"/>
      <c r="C658" s="206"/>
      <c r="D658" s="207" t="s">
        <v>71</v>
      </c>
      <c r="E658" s="219" t="s">
        <v>640</v>
      </c>
      <c r="F658" s="219" t="s">
        <v>641</v>
      </c>
      <c r="G658" s="206"/>
      <c r="H658" s="206"/>
      <c r="I658" s="209"/>
      <c r="J658" s="220">
        <f>BK658</f>
        <v>0</v>
      </c>
      <c r="K658" s="206"/>
      <c r="L658" s="211"/>
      <c r="M658" s="212"/>
      <c r="N658" s="213"/>
      <c r="O658" s="213"/>
      <c r="P658" s="214">
        <f>SUM(P659:P838)</f>
        <v>0</v>
      </c>
      <c r="Q658" s="213"/>
      <c r="R658" s="214">
        <f>SUM(R659:R838)</f>
        <v>0.14539200000000002</v>
      </c>
      <c r="S658" s="213"/>
      <c r="T658" s="215">
        <f>SUM(T659:T838)</f>
        <v>0</v>
      </c>
      <c r="AR658" s="216" t="s">
        <v>82</v>
      </c>
      <c r="AT658" s="217" t="s">
        <v>71</v>
      </c>
      <c r="AU658" s="217" t="s">
        <v>80</v>
      </c>
      <c r="AY658" s="216" t="s">
        <v>164</v>
      </c>
      <c r="BK658" s="218">
        <f>SUM(BK659:BK838)</f>
        <v>0</v>
      </c>
    </row>
    <row r="659" s="1" customFormat="1" ht="16.5" customHeight="1">
      <c r="B659" s="46"/>
      <c r="C659" s="221" t="s">
        <v>642</v>
      </c>
      <c r="D659" s="221" t="s">
        <v>166</v>
      </c>
      <c r="E659" s="222" t="s">
        <v>643</v>
      </c>
      <c r="F659" s="223" t="s">
        <v>644</v>
      </c>
      <c r="G659" s="224" t="s">
        <v>169</v>
      </c>
      <c r="H659" s="225">
        <v>31.199999999999999</v>
      </c>
      <c r="I659" s="226"/>
      <c r="J659" s="227">
        <f>ROUND(I659*H659,2)</f>
        <v>0</v>
      </c>
      <c r="K659" s="223" t="s">
        <v>170</v>
      </c>
      <c r="L659" s="72"/>
      <c r="M659" s="228" t="s">
        <v>21</v>
      </c>
      <c r="N659" s="229" t="s">
        <v>43</v>
      </c>
      <c r="O659" s="47"/>
      <c r="P659" s="230">
        <f>O659*H659</f>
        <v>0</v>
      </c>
      <c r="Q659" s="230">
        <v>0</v>
      </c>
      <c r="R659" s="230">
        <f>Q659*H659</f>
        <v>0</v>
      </c>
      <c r="S659" s="230">
        <v>0</v>
      </c>
      <c r="T659" s="231">
        <f>S659*H659</f>
        <v>0</v>
      </c>
      <c r="AR659" s="24" t="s">
        <v>193</v>
      </c>
      <c r="AT659" s="24" t="s">
        <v>166</v>
      </c>
      <c r="AU659" s="24" t="s">
        <v>82</v>
      </c>
      <c r="AY659" s="24" t="s">
        <v>164</v>
      </c>
      <c r="BE659" s="232">
        <f>IF(N659="základní",J659,0)</f>
        <v>0</v>
      </c>
      <c r="BF659" s="232">
        <f>IF(N659="snížená",J659,0)</f>
        <v>0</v>
      </c>
      <c r="BG659" s="232">
        <f>IF(N659="zákl. přenesená",J659,0)</f>
        <v>0</v>
      </c>
      <c r="BH659" s="232">
        <f>IF(N659="sníž. přenesená",J659,0)</f>
        <v>0</v>
      </c>
      <c r="BI659" s="232">
        <f>IF(N659="nulová",J659,0)</f>
        <v>0</v>
      </c>
      <c r="BJ659" s="24" t="s">
        <v>80</v>
      </c>
      <c r="BK659" s="232">
        <f>ROUND(I659*H659,2)</f>
        <v>0</v>
      </c>
      <c r="BL659" s="24" t="s">
        <v>193</v>
      </c>
      <c r="BM659" s="24" t="s">
        <v>645</v>
      </c>
    </row>
    <row r="660" s="11" customFormat="1">
      <c r="B660" s="233"/>
      <c r="C660" s="234"/>
      <c r="D660" s="235" t="s">
        <v>173</v>
      </c>
      <c r="E660" s="236" t="s">
        <v>21</v>
      </c>
      <c r="F660" s="237" t="s">
        <v>174</v>
      </c>
      <c r="G660" s="234"/>
      <c r="H660" s="236" t="s">
        <v>21</v>
      </c>
      <c r="I660" s="238"/>
      <c r="J660" s="234"/>
      <c r="K660" s="234"/>
      <c r="L660" s="239"/>
      <c r="M660" s="240"/>
      <c r="N660" s="241"/>
      <c r="O660" s="241"/>
      <c r="P660" s="241"/>
      <c r="Q660" s="241"/>
      <c r="R660" s="241"/>
      <c r="S660" s="241"/>
      <c r="T660" s="242"/>
      <c r="AT660" s="243" t="s">
        <v>173</v>
      </c>
      <c r="AU660" s="243" t="s">
        <v>82</v>
      </c>
      <c r="AV660" s="11" t="s">
        <v>80</v>
      </c>
      <c r="AW660" s="11" t="s">
        <v>35</v>
      </c>
      <c r="AX660" s="11" t="s">
        <v>72</v>
      </c>
      <c r="AY660" s="243" t="s">
        <v>164</v>
      </c>
    </row>
    <row r="661" s="12" customFormat="1">
      <c r="B661" s="244"/>
      <c r="C661" s="245"/>
      <c r="D661" s="235" t="s">
        <v>173</v>
      </c>
      <c r="E661" s="246" t="s">
        <v>21</v>
      </c>
      <c r="F661" s="247" t="s">
        <v>176</v>
      </c>
      <c r="G661" s="245"/>
      <c r="H661" s="248">
        <v>31.199999999999999</v>
      </c>
      <c r="I661" s="249"/>
      <c r="J661" s="245"/>
      <c r="K661" s="245"/>
      <c r="L661" s="250"/>
      <c r="M661" s="251"/>
      <c r="N661" s="252"/>
      <c r="O661" s="252"/>
      <c r="P661" s="252"/>
      <c r="Q661" s="252"/>
      <c r="R661" s="252"/>
      <c r="S661" s="252"/>
      <c r="T661" s="253"/>
      <c r="AT661" s="254" t="s">
        <v>173</v>
      </c>
      <c r="AU661" s="254" t="s">
        <v>82</v>
      </c>
      <c r="AV661" s="12" t="s">
        <v>82</v>
      </c>
      <c r="AW661" s="12" t="s">
        <v>35</v>
      </c>
      <c r="AX661" s="12" t="s">
        <v>72</v>
      </c>
      <c r="AY661" s="254" t="s">
        <v>164</v>
      </c>
    </row>
    <row r="662" s="13" customFormat="1">
      <c r="B662" s="255"/>
      <c r="C662" s="256"/>
      <c r="D662" s="235" t="s">
        <v>173</v>
      </c>
      <c r="E662" s="257" t="s">
        <v>21</v>
      </c>
      <c r="F662" s="258" t="s">
        <v>177</v>
      </c>
      <c r="G662" s="256"/>
      <c r="H662" s="259">
        <v>31.199999999999999</v>
      </c>
      <c r="I662" s="260"/>
      <c r="J662" s="256"/>
      <c r="K662" s="256"/>
      <c r="L662" s="261"/>
      <c r="M662" s="262"/>
      <c r="N662" s="263"/>
      <c r="O662" s="263"/>
      <c r="P662" s="263"/>
      <c r="Q662" s="263"/>
      <c r="R662" s="263"/>
      <c r="S662" s="263"/>
      <c r="T662" s="264"/>
      <c r="AT662" s="265" t="s">
        <v>173</v>
      </c>
      <c r="AU662" s="265" t="s">
        <v>82</v>
      </c>
      <c r="AV662" s="13" t="s">
        <v>171</v>
      </c>
      <c r="AW662" s="13" t="s">
        <v>35</v>
      </c>
      <c r="AX662" s="13" t="s">
        <v>80</v>
      </c>
      <c r="AY662" s="265" t="s">
        <v>164</v>
      </c>
    </row>
    <row r="663" s="1" customFormat="1" ht="16.5" customHeight="1">
      <c r="B663" s="46"/>
      <c r="C663" s="221" t="s">
        <v>646</v>
      </c>
      <c r="D663" s="221" t="s">
        <v>166</v>
      </c>
      <c r="E663" s="222" t="s">
        <v>647</v>
      </c>
      <c r="F663" s="223" t="s">
        <v>648</v>
      </c>
      <c r="G663" s="224" t="s">
        <v>169</v>
      </c>
      <c r="H663" s="225">
        <v>31.199999999999999</v>
      </c>
      <c r="I663" s="226"/>
      <c r="J663" s="227">
        <f>ROUND(I663*H663,2)</f>
        <v>0</v>
      </c>
      <c r="K663" s="223" t="s">
        <v>170</v>
      </c>
      <c r="L663" s="72"/>
      <c r="M663" s="228" t="s">
        <v>21</v>
      </c>
      <c r="N663" s="229" t="s">
        <v>43</v>
      </c>
      <c r="O663" s="47"/>
      <c r="P663" s="230">
        <f>O663*H663</f>
        <v>0</v>
      </c>
      <c r="Q663" s="230">
        <v>0</v>
      </c>
      <c r="R663" s="230">
        <f>Q663*H663</f>
        <v>0</v>
      </c>
      <c r="S663" s="230">
        <v>0</v>
      </c>
      <c r="T663" s="231">
        <f>S663*H663</f>
        <v>0</v>
      </c>
      <c r="AR663" s="24" t="s">
        <v>193</v>
      </c>
      <c r="AT663" s="24" t="s">
        <v>166</v>
      </c>
      <c r="AU663" s="24" t="s">
        <v>82</v>
      </c>
      <c r="AY663" s="24" t="s">
        <v>164</v>
      </c>
      <c r="BE663" s="232">
        <f>IF(N663="základní",J663,0)</f>
        <v>0</v>
      </c>
      <c r="BF663" s="232">
        <f>IF(N663="snížená",J663,0)</f>
        <v>0</v>
      </c>
      <c r="BG663" s="232">
        <f>IF(N663="zákl. přenesená",J663,0)</f>
        <v>0</v>
      </c>
      <c r="BH663" s="232">
        <f>IF(N663="sníž. přenesená",J663,0)</f>
        <v>0</v>
      </c>
      <c r="BI663" s="232">
        <f>IF(N663="nulová",J663,0)</f>
        <v>0</v>
      </c>
      <c r="BJ663" s="24" t="s">
        <v>80</v>
      </c>
      <c r="BK663" s="232">
        <f>ROUND(I663*H663,2)</f>
        <v>0</v>
      </c>
      <c r="BL663" s="24" t="s">
        <v>193</v>
      </c>
      <c r="BM663" s="24" t="s">
        <v>649</v>
      </c>
    </row>
    <row r="664" s="11" customFormat="1">
      <c r="B664" s="233"/>
      <c r="C664" s="234"/>
      <c r="D664" s="235" t="s">
        <v>173</v>
      </c>
      <c r="E664" s="236" t="s">
        <v>21</v>
      </c>
      <c r="F664" s="237" t="s">
        <v>174</v>
      </c>
      <c r="G664" s="234"/>
      <c r="H664" s="236" t="s">
        <v>21</v>
      </c>
      <c r="I664" s="238"/>
      <c r="J664" s="234"/>
      <c r="K664" s="234"/>
      <c r="L664" s="239"/>
      <c r="M664" s="240"/>
      <c r="N664" s="241"/>
      <c r="O664" s="241"/>
      <c r="P664" s="241"/>
      <c r="Q664" s="241"/>
      <c r="R664" s="241"/>
      <c r="S664" s="241"/>
      <c r="T664" s="242"/>
      <c r="AT664" s="243" t="s">
        <v>173</v>
      </c>
      <c r="AU664" s="243" t="s">
        <v>82</v>
      </c>
      <c r="AV664" s="11" t="s">
        <v>80</v>
      </c>
      <c r="AW664" s="11" t="s">
        <v>35</v>
      </c>
      <c r="AX664" s="11" t="s">
        <v>72</v>
      </c>
      <c r="AY664" s="243" t="s">
        <v>164</v>
      </c>
    </row>
    <row r="665" s="12" customFormat="1">
      <c r="B665" s="244"/>
      <c r="C665" s="245"/>
      <c r="D665" s="235" t="s">
        <v>173</v>
      </c>
      <c r="E665" s="246" t="s">
        <v>21</v>
      </c>
      <c r="F665" s="247" t="s">
        <v>176</v>
      </c>
      <c r="G665" s="245"/>
      <c r="H665" s="248">
        <v>31.199999999999999</v>
      </c>
      <c r="I665" s="249"/>
      <c r="J665" s="245"/>
      <c r="K665" s="245"/>
      <c r="L665" s="250"/>
      <c r="M665" s="251"/>
      <c r="N665" s="252"/>
      <c r="O665" s="252"/>
      <c r="P665" s="252"/>
      <c r="Q665" s="252"/>
      <c r="R665" s="252"/>
      <c r="S665" s="252"/>
      <c r="T665" s="253"/>
      <c r="AT665" s="254" t="s">
        <v>173</v>
      </c>
      <c r="AU665" s="254" t="s">
        <v>82</v>
      </c>
      <c r="AV665" s="12" t="s">
        <v>82</v>
      </c>
      <c r="AW665" s="12" t="s">
        <v>35</v>
      </c>
      <c r="AX665" s="12" t="s">
        <v>72</v>
      </c>
      <c r="AY665" s="254" t="s">
        <v>164</v>
      </c>
    </row>
    <row r="666" s="13" customFormat="1">
      <c r="B666" s="255"/>
      <c r="C666" s="256"/>
      <c r="D666" s="235" t="s">
        <v>173</v>
      </c>
      <c r="E666" s="257" t="s">
        <v>21</v>
      </c>
      <c r="F666" s="258" t="s">
        <v>177</v>
      </c>
      <c r="G666" s="256"/>
      <c r="H666" s="259">
        <v>31.199999999999999</v>
      </c>
      <c r="I666" s="260"/>
      <c r="J666" s="256"/>
      <c r="K666" s="256"/>
      <c r="L666" s="261"/>
      <c r="M666" s="262"/>
      <c r="N666" s="263"/>
      <c r="O666" s="263"/>
      <c r="P666" s="263"/>
      <c r="Q666" s="263"/>
      <c r="R666" s="263"/>
      <c r="S666" s="263"/>
      <c r="T666" s="264"/>
      <c r="AT666" s="265" t="s">
        <v>173</v>
      </c>
      <c r="AU666" s="265" t="s">
        <v>82</v>
      </c>
      <c r="AV666" s="13" t="s">
        <v>171</v>
      </c>
      <c r="AW666" s="13" t="s">
        <v>35</v>
      </c>
      <c r="AX666" s="13" t="s">
        <v>80</v>
      </c>
      <c r="AY666" s="265" t="s">
        <v>164</v>
      </c>
    </row>
    <row r="667" s="1" customFormat="1" ht="25.5" customHeight="1">
      <c r="B667" s="46"/>
      <c r="C667" s="221" t="s">
        <v>650</v>
      </c>
      <c r="D667" s="221" t="s">
        <v>166</v>
      </c>
      <c r="E667" s="222" t="s">
        <v>651</v>
      </c>
      <c r="F667" s="223" t="s">
        <v>652</v>
      </c>
      <c r="G667" s="224" t="s">
        <v>169</v>
      </c>
      <c r="H667" s="225">
        <v>35.359999999999999</v>
      </c>
      <c r="I667" s="226"/>
      <c r="J667" s="227">
        <f>ROUND(I667*H667,2)</f>
        <v>0</v>
      </c>
      <c r="K667" s="223" t="s">
        <v>170</v>
      </c>
      <c r="L667" s="72"/>
      <c r="M667" s="228" t="s">
        <v>21</v>
      </c>
      <c r="N667" s="229" t="s">
        <v>43</v>
      </c>
      <c r="O667" s="47"/>
      <c r="P667" s="230">
        <f>O667*H667</f>
        <v>0</v>
      </c>
      <c r="Q667" s="230">
        <v>0</v>
      </c>
      <c r="R667" s="230">
        <f>Q667*H667</f>
        <v>0</v>
      </c>
      <c r="S667" s="230">
        <v>0</v>
      </c>
      <c r="T667" s="231">
        <f>S667*H667</f>
        <v>0</v>
      </c>
      <c r="AR667" s="24" t="s">
        <v>193</v>
      </c>
      <c r="AT667" s="24" t="s">
        <v>166</v>
      </c>
      <c r="AU667" s="24" t="s">
        <v>82</v>
      </c>
      <c r="AY667" s="24" t="s">
        <v>164</v>
      </c>
      <c r="BE667" s="232">
        <f>IF(N667="základní",J667,0)</f>
        <v>0</v>
      </c>
      <c r="BF667" s="232">
        <f>IF(N667="snížená",J667,0)</f>
        <v>0</v>
      </c>
      <c r="BG667" s="232">
        <f>IF(N667="zákl. přenesená",J667,0)</f>
        <v>0</v>
      </c>
      <c r="BH667" s="232">
        <f>IF(N667="sníž. přenesená",J667,0)</f>
        <v>0</v>
      </c>
      <c r="BI667" s="232">
        <f>IF(N667="nulová",J667,0)</f>
        <v>0</v>
      </c>
      <c r="BJ667" s="24" t="s">
        <v>80</v>
      </c>
      <c r="BK667" s="232">
        <f>ROUND(I667*H667,2)</f>
        <v>0</v>
      </c>
      <c r="BL667" s="24" t="s">
        <v>193</v>
      </c>
      <c r="BM667" s="24" t="s">
        <v>653</v>
      </c>
    </row>
    <row r="668" s="11" customFormat="1">
      <c r="B668" s="233"/>
      <c r="C668" s="234"/>
      <c r="D668" s="235" t="s">
        <v>173</v>
      </c>
      <c r="E668" s="236" t="s">
        <v>21</v>
      </c>
      <c r="F668" s="237" t="s">
        <v>174</v>
      </c>
      <c r="G668" s="234"/>
      <c r="H668" s="236" t="s">
        <v>21</v>
      </c>
      <c r="I668" s="238"/>
      <c r="J668" s="234"/>
      <c r="K668" s="234"/>
      <c r="L668" s="239"/>
      <c r="M668" s="240"/>
      <c r="N668" s="241"/>
      <c r="O668" s="241"/>
      <c r="P668" s="241"/>
      <c r="Q668" s="241"/>
      <c r="R668" s="241"/>
      <c r="S668" s="241"/>
      <c r="T668" s="242"/>
      <c r="AT668" s="243" t="s">
        <v>173</v>
      </c>
      <c r="AU668" s="243" t="s">
        <v>82</v>
      </c>
      <c r="AV668" s="11" t="s">
        <v>80</v>
      </c>
      <c r="AW668" s="11" t="s">
        <v>35</v>
      </c>
      <c r="AX668" s="11" t="s">
        <v>72</v>
      </c>
      <c r="AY668" s="243" t="s">
        <v>164</v>
      </c>
    </row>
    <row r="669" s="11" customFormat="1">
      <c r="B669" s="233"/>
      <c r="C669" s="234"/>
      <c r="D669" s="235" t="s">
        <v>173</v>
      </c>
      <c r="E669" s="236" t="s">
        <v>21</v>
      </c>
      <c r="F669" s="237" t="s">
        <v>654</v>
      </c>
      <c r="G669" s="234"/>
      <c r="H669" s="236" t="s">
        <v>21</v>
      </c>
      <c r="I669" s="238"/>
      <c r="J669" s="234"/>
      <c r="K669" s="234"/>
      <c r="L669" s="239"/>
      <c r="M669" s="240"/>
      <c r="N669" s="241"/>
      <c r="O669" s="241"/>
      <c r="P669" s="241"/>
      <c r="Q669" s="241"/>
      <c r="R669" s="241"/>
      <c r="S669" s="241"/>
      <c r="T669" s="242"/>
      <c r="AT669" s="243" t="s">
        <v>173</v>
      </c>
      <c r="AU669" s="243" t="s">
        <v>82</v>
      </c>
      <c r="AV669" s="11" t="s">
        <v>80</v>
      </c>
      <c r="AW669" s="11" t="s">
        <v>35</v>
      </c>
      <c r="AX669" s="11" t="s">
        <v>72</v>
      </c>
      <c r="AY669" s="243" t="s">
        <v>164</v>
      </c>
    </row>
    <row r="670" s="11" customFormat="1">
      <c r="B670" s="233"/>
      <c r="C670" s="234"/>
      <c r="D670" s="235" t="s">
        <v>173</v>
      </c>
      <c r="E670" s="236" t="s">
        <v>21</v>
      </c>
      <c r="F670" s="237" t="s">
        <v>655</v>
      </c>
      <c r="G670" s="234"/>
      <c r="H670" s="236" t="s">
        <v>21</v>
      </c>
      <c r="I670" s="238"/>
      <c r="J670" s="234"/>
      <c r="K670" s="234"/>
      <c r="L670" s="239"/>
      <c r="M670" s="240"/>
      <c r="N670" s="241"/>
      <c r="O670" s="241"/>
      <c r="P670" s="241"/>
      <c r="Q670" s="241"/>
      <c r="R670" s="241"/>
      <c r="S670" s="241"/>
      <c r="T670" s="242"/>
      <c r="AT670" s="243" t="s">
        <v>173</v>
      </c>
      <c r="AU670" s="243" t="s">
        <v>82</v>
      </c>
      <c r="AV670" s="11" t="s">
        <v>80</v>
      </c>
      <c r="AW670" s="11" t="s">
        <v>35</v>
      </c>
      <c r="AX670" s="11" t="s">
        <v>72</v>
      </c>
      <c r="AY670" s="243" t="s">
        <v>164</v>
      </c>
    </row>
    <row r="671" s="12" customFormat="1">
      <c r="B671" s="244"/>
      <c r="C671" s="245"/>
      <c r="D671" s="235" t="s">
        <v>173</v>
      </c>
      <c r="E671" s="246" t="s">
        <v>21</v>
      </c>
      <c r="F671" s="247" t="s">
        <v>176</v>
      </c>
      <c r="G671" s="245"/>
      <c r="H671" s="248">
        <v>31.199999999999999</v>
      </c>
      <c r="I671" s="249"/>
      <c r="J671" s="245"/>
      <c r="K671" s="245"/>
      <c r="L671" s="250"/>
      <c r="M671" s="251"/>
      <c r="N671" s="252"/>
      <c r="O671" s="252"/>
      <c r="P671" s="252"/>
      <c r="Q671" s="252"/>
      <c r="R671" s="252"/>
      <c r="S671" s="252"/>
      <c r="T671" s="253"/>
      <c r="AT671" s="254" t="s">
        <v>173</v>
      </c>
      <c r="AU671" s="254" t="s">
        <v>82</v>
      </c>
      <c r="AV671" s="12" t="s">
        <v>82</v>
      </c>
      <c r="AW671" s="12" t="s">
        <v>35</v>
      </c>
      <c r="AX671" s="12" t="s">
        <v>72</v>
      </c>
      <c r="AY671" s="254" t="s">
        <v>164</v>
      </c>
    </row>
    <row r="672" s="11" customFormat="1">
      <c r="B672" s="233"/>
      <c r="C672" s="234"/>
      <c r="D672" s="235" t="s">
        <v>173</v>
      </c>
      <c r="E672" s="236" t="s">
        <v>21</v>
      </c>
      <c r="F672" s="237" t="s">
        <v>656</v>
      </c>
      <c r="G672" s="234"/>
      <c r="H672" s="236" t="s">
        <v>21</v>
      </c>
      <c r="I672" s="238"/>
      <c r="J672" s="234"/>
      <c r="K672" s="234"/>
      <c r="L672" s="239"/>
      <c r="M672" s="240"/>
      <c r="N672" s="241"/>
      <c r="O672" s="241"/>
      <c r="P672" s="241"/>
      <c r="Q672" s="241"/>
      <c r="R672" s="241"/>
      <c r="S672" s="241"/>
      <c r="T672" s="242"/>
      <c r="AT672" s="243" t="s">
        <v>173</v>
      </c>
      <c r="AU672" s="243" t="s">
        <v>82</v>
      </c>
      <c r="AV672" s="11" t="s">
        <v>80</v>
      </c>
      <c r="AW672" s="11" t="s">
        <v>35</v>
      </c>
      <c r="AX672" s="11" t="s">
        <v>72</v>
      </c>
      <c r="AY672" s="243" t="s">
        <v>164</v>
      </c>
    </row>
    <row r="673" s="14" customFormat="1">
      <c r="B673" s="276"/>
      <c r="C673" s="277"/>
      <c r="D673" s="235" t="s">
        <v>173</v>
      </c>
      <c r="E673" s="278" t="s">
        <v>21</v>
      </c>
      <c r="F673" s="279" t="s">
        <v>330</v>
      </c>
      <c r="G673" s="277"/>
      <c r="H673" s="280">
        <v>31.199999999999999</v>
      </c>
      <c r="I673" s="281"/>
      <c r="J673" s="277"/>
      <c r="K673" s="277"/>
      <c r="L673" s="282"/>
      <c r="M673" s="283"/>
      <c r="N673" s="284"/>
      <c r="O673" s="284"/>
      <c r="P673" s="284"/>
      <c r="Q673" s="284"/>
      <c r="R673" s="284"/>
      <c r="S673" s="284"/>
      <c r="T673" s="285"/>
      <c r="AT673" s="286" t="s">
        <v>173</v>
      </c>
      <c r="AU673" s="286" t="s">
        <v>82</v>
      </c>
      <c r="AV673" s="14" t="s">
        <v>185</v>
      </c>
      <c r="AW673" s="14" t="s">
        <v>35</v>
      </c>
      <c r="AX673" s="14" t="s">
        <v>72</v>
      </c>
      <c r="AY673" s="286" t="s">
        <v>164</v>
      </c>
    </row>
    <row r="674" s="11" customFormat="1">
      <c r="B674" s="233"/>
      <c r="C674" s="234"/>
      <c r="D674" s="235" t="s">
        <v>173</v>
      </c>
      <c r="E674" s="236" t="s">
        <v>21</v>
      </c>
      <c r="F674" s="237" t="s">
        <v>174</v>
      </c>
      <c r="G674" s="234"/>
      <c r="H674" s="236" t="s">
        <v>21</v>
      </c>
      <c r="I674" s="238"/>
      <c r="J674" s="234"/>
      <c r="K674" s="234"/>
      <c r="L674" s="239"/>
      <c r="M674" s="240"/>
      <c r="N674" s="241"/>
      <c r="O674" s="241"/>
      <c r="P674" s="241"/>
      <c r="Q674" s="241"/>
      <c r="R674" s="241"/>
      <c r="S674" s="241"/>
      <c r="T674" s="242"/>
      <c r="AT674" s="243" t="s">
        <v>173</v>
      </c>
      <c r="AU674" s="243" t="s">
        <v>82</v>
      </c>
      <c r="AV674" s="11" t="s">
        <v>80</v>
      </c>
      <c r="AW674" s="11" t="s">
        <v>35</v>
      </c>
      <c r="AX674" s="11" t="s">
        <v>72</v>
      </c>
      <c r="AY674" s="243" t="s">
        <v>164</v>
      </c>
    </row>
    <row r="675" s="11" customFormat="1">
      <c r="B675" s="233"/>
      <c r="C675" s="234"/>
      <c r="D675" s="235" t="s">
        <v>173</v>
      </c>
      <c r="E675" s="236" t="s">
        <v>21</v>
      </c>
      <c r="F675" s="237" t="s">
        <v>258</v>
      </c>
      <c r="G675" s="234"/>
      <c r="H675" s="236" t="s">
        <v>21</v>
      </c>
      <c r="I675" s="238"/>
      <c r="J675" s="234"/>
      <c r="K675" s="234"/>
      <c r="L675" s="239"/>
      <c r="M675" s="240"/>
      <c r="N675" s="241"/>
      <c r="O675" s="241"/>
      <c r="P675" s="241"/>
      <c r="Q675" s="241"/>
      <c r="R675" s="241"/>
      <c r="S675" s="241"/>
      <c r="T675" s="242"/>
      <c r="AT675" s="243" t="s">
        <v>173</v>
      </c>
      <c r="AU675" s="243" t="s">
        <v>82</v>
      </c>
      <c r="AV675" s="11" t="s">
        <v>80</v>
      </c>
      <c r="AW675" s="11" t="s">
        <v>35</v>
      </c>
      <c r="AX675" s="11" t="s">
        <v>72</v>
      </c>
      <c r="AY675" s="243" t="s">
        <v>164</v>
      </c>
    </row>
    <row r="676" s="11" customFormat="1">
      <c r="B676" s="233"/>
      <c r="C676" s="234"/>
      <c r="D676" s="235" t="s">
        <v>173</v>
      </c>
      <c r="E676" s="236" t="s">
        <v>21</v>
      </c>
      <c r="F676" s="237" t="s">
        <v>655</v>
      </c>
      <c r="G676" s="234"/>
      <c r="H676" s="236" t="s">
        <v>21</v>
      </c>
      <c r="I676" s="238"/>
      <c r="J676" s="234"/>
      <c r="K676" s="234"/>
      <c r="L676" s="239"/>
      <c r="M676" s="240"/>
      <c r="N676" s="241"/>
      <c r="O676" s="241"/>
      <c r="P676" s="241"/>
      <c r="Q676" s="241"/>
      <c r="R676" s="241"/>
      <c r="S676" s="241"/>
      <c r="T676" s="242"/>
      <c r="AT676" s="243" t="s">
        <v>173</v>
      </c>
      <c r="AU676" s="243" t="s">
        <v>82</v>
      </c>
      <c r="AV676" s="11" t="s">
        <v>80</v>
      </c>
      <c r="AW676" s="11" t="s">
        <v>35</v>
      </c>
      <c r="AX676" s="11" t="s">
        <v>72</v>
      </c>
      <c r="AY676" s="243" t="s">
        <v>164</v>
      </c>
    </row>
    <row r="677" s="12" customFormat="1">
      <c r="B677" s="244"/>
      <c r="C677" s="245"/>
      <c r="D677" s="235" t="s">
        <v>173</v>
      </c>
      <c r="E677" s="246" t="s">
        <v>21</v>
      </c>
      <c r="F677" s="247" t="s">
        <v>332</v>
      </c>
      <c r="G677" s="245"/>
      <c r="H677" s="248">
        <v>0.64000000000000001</v>
      </c>
      <c r="I677" s="249"/>
      <c r="J677" s="245"/>
      <c r="K677" s="245"/>
      <c r="L677" s="250"/>
      <c r="M677" s="251"/>
      <c r="N677" s="252"/>
      <c r="O677" s="252"/>
      <c r="P677" s="252"/>
      <c r="Q677" s="252"/>
      <c r="R677" s="252"/>
      <c r="S677" s="252"/>
      <c r="T677" s="253"/>
      <c r="AT677" s="254" t="s">
        <v>173</v>
      </c>
      <c r="AU677" s="254" t="s">
        <v>82</v>
      </c>
      <c r="AV677" s="12" t="s">
        <v>82</v>
      </c>
      <c r="AW677" s="12" t="s">
        <v>35</v>
      </c>
      <c r="AX677" s="12" t="s">
        <v>72</v>
      </c>
      <c r="AY677" s="254" t="s">
        <v>164</v>
      </c>
    </row>
    <row r="678" s="11" customFormat="1">
      <c r="B678" s="233"/>
      <c r="C678" s="234"/>
      <c r="D678" s="235" t="s">
        <v>173</v>
      </c>
      <c r="E678" s="236" t="s">
        <v>21</v>
      </c>
      <c r="F678" s="237" t="s">
        <v>656</v>
      </c>
      <c r="G678" s="234"/>
      <c r="H678" s="236" t="s">
        <v>21</v>
      </c>
      <c r="I678" s="238"/>
      <c r="J678" s="234"/>
      <c r="K678" s="234"/>
      <c r="L678" s="239"/>
      <c r="M678" s="240"/>
      <c r="N678" s="241"/>
      <c r="O678" s="241"/>
      <c r="P678" s="241"/>
      <c r="Q678" s="241"/>
      <c r="R678" s="241"/>
      <c r="S678" s="241"/>
      <c r="T678" s="242"/>
      <c r="AT678" s="243" t="s">
        <v>173</v>
      </c>
      <c r="AU678" s="243" t="s">
        <v>82</v>
      </c>
      <c r="AV678" s="11" t="s">
        <v>80</v>
      </c>
      <c r="AW678" s="11" t="s">
        <v>35</v>
      </c>
      <c r="AX678" s="11" t="s">
        <v>72</v>
      </c>
      <c r="AY678" s="243" t="s">
        <v>164</v>
      </c>
    </row>
    <row r="679" s="14" customFormat="1">
      <c r="B679" s="276"/>
      <c r="C679" s="277"/>
      <c r="D679" s="235" t="s">
        <v>173</v>
      </c>
      <c r="E679" s="278" t="s">
        <v>21</v>
      </c>
      <c r="F679" s="279" t="s">
        <v>330</v>
      </c>
      <c r="G679" s="277"/>
      <c r="H679" s="280">
        <v>0.64000000000000001</v>
      </c>
      <c r="I679" s="281"/>
      <c r="J679" s="277"/>
      <c r="K679" s="277"/>
      <c r="L679" s="282"/>
      <c r="M679" s="283"/>
      <c r="N679" s="284"/>
      <c r="O679" s="284"/>
      <c r="P679" s="284"/>
      <c r="Q679" s="284"/>
      <c r="R679" s="284"/>
      <c r="S679" s="284"/>
      <c r="T679" s="285"/>
      <c r="AT679" s="286" t="s">
        <v>173</v>
      </c>
      <c r="AU679" s="286" t="s">
        <v>82</v>
      </c>
      <c r="AV679" s="14" t="s">
        <v>185</v>
      </c>
      <c r="AW679" s="14" t="s">
        <v>35</v>
      </c>
      <c r="AX679" s="14" t="s">
        <v>72</v>
      </c>
      <c r="AY679" s="286" t="s">
        <v>164</v>
      </c>
    </row>
    <row r="680" s="11" customFormat="1">
      <c r="B680" s="233"/>
      <c r="C680" s="234"/>
      <c r="D680" s="235" t="s">
        <v>173</v>
      </c>
      <c r="E680" s="236" t="s">
        <v>21</v>
      </c>
      <c r="F680" s="237" t="s">
        <v>174</v>
      </c>
      <c r="G680" s="234"/>
      <c r="H680" s="236" t="s">
        <v>21</v>
      </c>
      <c r="I680" s="238"/>
      <c r="J680" s="234"/>
      <c r="K680" s="234"/>
      <c r="L680" s="239"/>
      <c r="M680" s="240"/>
      <c r="N680" s="241"/>
      <c r="O680" s="241"/>
      <c r="P680" s="241"/>
      <c r="Q680" s="241"/>
      <c r="R680" s="241"/>
      <c r="S680" s="241"/>
      <c r="T680" s="242"/>
      <c r="AT680" s="243" t="s">
        <v>173</v>
      </c>
      <c r="AU680" s="243" t="s">
        <v>82</v>
      </c>
      <c r="AV680" s="11" t="s">
        <v>80</v>
      </c>
      <c r="AW680" s="11" t="s">
        <v>35</v>
      </c>
      <c r="AX680" s="11" t="s">
        <v>72</v>
      </c>
      <c r="AY680" s="243" t="s">
        <v>164</v>
      </c>
    </row>
    <row r="681" s="11" customFormat="1">
      <c r="B681" s="233"/>
      <c r="C681" s="234"/>
      <c r="D681" s="235" t="s">
        <v>173</v>
      </c>
      <c r="E681" s="236" t="s">
        <v>21</v>
      </c>
      <c r="F681" s="237" t="s">
        <v>333</v>
      </c>
      <c r="G681" s="234"/>
      <c r="H681" s="236" t="s">
        <v>21</v>
      </c>
      <c r="I681" s="238"/>
      <c r="J681" s="234"/>
      <c r="K681" s="234"/>
      <c r="L681" s="239"/>
      <c r="M681" s="240"/>
      <c r="N681" s="241"/>
      <c r="O681" s="241"/>
      <c r="P681" s="241"/>
      <c r="Q681" s="241"/>
      <c r="R681" s="241"/>
      <c r="S681" s="241"/>
      <c r="T681" s="242"/>
      <c r="AT681" s="243" t="s">
        <v>173</v>
      </c>
      <c r="AU681" s="243" t="s">
        <v>82</v>
      </c>
      <c r="AV681" s="11" t="s">
        <v>80</v>
      </c>
      <c r="AW681" s="11" t="s">
        <v>35</v>
      </c>
      <c r="AX681" s="11" t="s">
        <v>72</v>
      </c>
      <c r="AY681" s="243" t="s">
        <v>164</v>
      </c>
    </row>
    <row r="682" s="11" customFormat="1">
      <c r="B682" s="233"/>
      <c r="C682" s="234"/>
      <c r="D682" s="235" t="s">
        <v>173</v>
      </c>
      <c r="E682" s="236" t="s">
        <v>21</v>
      </c>
      <c r="F682" s="237" t="s">
        <v>655</v>
      </c>
      <c r="G682" s="234"/>
      <c r="H682" s="236" t="s">
        <v>21</v>
      </c>
      <c r="I682" s="238"/>
      <c r="J682" s="234"/>
      <c r="K682" s="234"/>
      <c r="L682" s="239"/>
      <c r="M682" s="240"/>
      <c r="N682" s="241"/>
      <c r="O682" s="241"/>
      <c r="P682" s="241"/>
      <c r="Q682" s="241"/>
      <c r="R682" s="241"/>
      <c r="S682" s="241"/>
      <c r="T682" s="242"/>
      <c r="AT682" s="243" t="s">
        <v>173</v>
      </c>
      <c r="AU682" s="243" t="s">
        <v>82</v>
      </c>
      <c r="AV682" s="11" t="s">
        <v>80</v>
      </c>
      <c r="AW682" s="11" t="s">
        <v>35</v>
      </c>
      <c r="AX682" s="11" t="s">
        <v>72</v>
      </c>
      <c r="AY682" s="243" t="s">
        <v>164</v>
      </c>
    </row>
    <row r="683" s="12" customFormat="1">
      <c r="B683" s="244"/>
      <c r="C683" s="245"/>
      <c r="D683" s="235" t="s">
        <v>173</v>
      </c>
      <c r="E683" s="246" t="s">
        <v>21</v>
      </c>
      <c r="F683" s="247" t="s">
        <v>334</v>
      </c>
      <c r="G683" s="245"/>
      <c r="H683" s="248">
        <v>1.9199999999999999</v>
      </c>
      <c r="I683" s="249"/>
      <c r="J683" s="245"/>
      <c r="K683" s="245"/>
      <c r="L683" s="250"/>
      <c r="M683" s="251"/>
      <c r="N683" s="252"/>
      <c r="O683" s="252"/>
      <c r="P683" s="252"/>
      <c r="Q683" s="252"/>
      <c r="R683" s="252"/>
      <c r="S683" s="252"/>
      <c r="T683" s="253"/>
      <c r="AT683" s="254" t="s">
        <v>173</v>
      </c>
      <c r="AU683" s="254" t="s">
        <v>82</v>
      </c>
      <c r="AV683" s="12" t="s">
        <v>82</v>
      </c>
      <c r="AW683" s="12" t="s">
        <v>35</v>
      </c>
      <c r="AX683" s="12" t="s">
        <v>72</v>
      </c>
      <c r="AY683" s="254" t="s">
        <v>164</v>
      </c>
    </row>
    <row r="684" s="11" customFormat="1">
      <c r="B684" s="233"/>
      <c r="C684" s="234"/>
      <c r="D684" s="235" t="s">
        <v>173</v>
      </c>
      <c r="E684" s="236" t="s">
        <v>21</v>
      </c>
      <c r="F684" s="237" t="s">
        <v>656</v>
      </c>
      <c r="G684" s="234"/>
      <c r="H684" s="236" t="s">
        <v>21</v>
      </c>
      <c r="I684" s="238"/>
      <c r="J684" s="234"/>
      <c r="K684" s="234"/>
      <c r="L684" s="239"/>
      <c r="M684" s="240"/>
      <c r="N684" s="241"/>
      <c r="O684" s="241"/>
      <c r="P684" s="241"/>
      <c r="Q684" s="241"/>
      <c r="R684" s="241"/>
      <c r="S684" s="241"/>
      <c r="T684" s="242"/>
      <c r="AT684" s="243" t="s">
        <v>173</v>
      </c>
      <c r="AU684" s="243" t="s">
        <v>82</v>
      </c>
      <c r="AV684" s="11" t="s">
        <v>80</v>
      </c>
      <c r="AW684" s="11" t="s">
        <v>35</v>
      </c>
      <c r="AX684" s="11" t="s">
        <v>72</v>
      </c>
      <c r="AY684" s="243" t="s">
        <v>164</v>
      </c>
    </row>
    <row r="685" s="14" customFormat="1">
      <c r="B685" s="276"/>
      <c r="C685" s="277"/>
      <c r="D685" s="235" t="s">
        <v>173</v>
      </c>
      <c r="E685" s="278" t="s">
        <v>21</v>
      </c>
      <c r="F685" s="279" t="s">
        <v>330</v>
      </c>
      <c r="G685" s="277"/>
      <c r="H685" s="280">
        <v>1.9199999999999999</v>
      </c>
      <c r="I685" s="281"/>
      <c r="J685" s="277"/>
      <c r="K685" s="277"/>
      <c r="L685" s="282"/>
      <c r="M685" s="283"/>
      <c r="N685" s="284"/>
      <c r="O685" s="284"/>
      <c r="P685" s="284"/>
      <c r="Q685" s="284"/>
      <c r="R685" s="284"/>
      <c r="S685" s="284"/>
      <c r="T685" s="285"/>
      <c r="AT685" s="286" t="s">
        <v>173</v>
      </c>
      <c r="AU685" s="286" t="s">
        <v>82</v>
      </c>
      <c r="AV685" s="14" t="s">
        <v>185</v>
      </c>
      <c r="AW685" s="14" t="s">
        <v>35</v>
      </c>
      <c r="AX685" s="14" t="s">
        <v>72</v>
      </c>
      <c r="AY685" s="286" t="s">
        <v>164</v>
      </c>
    </row>
    <row r="686" s="11" customFormat="1">
      <c r="B686" s="233"/>
      <c r="C686" s="234"/>
      <c r="D686" s="235" t="s">
        <v>173</v>
      </c>
      <c r="E686" s="236" t="s">
        <v>21</v>
      </c>
      <c r="F686" s="237" t="s">
        <v>174</v>
      </c>
      <c r="G686" s="234"/>
      <c r="H686" s="236" t="s">
        <v>21</v>
      </c>
      <c r="I686" s="238"/>
      <c r="J686" s="234"/>
      <c r="K686" s="234"/>
      <c r="L686" s="239"/>
      <c r="M686" s="240"/>
      <c r="N686" s="241"/>
      <c r="O686" s="241"/>
      <c r="P686" s="241"/>
      <c r="Q686" s="241"/>
      <c r="R686" s="241"/>
      <c r="S686" s="241"/>
      <c r="T686" s="242"/>
      <c r="AT686" s="243" t="s">
        <v>173</v>
      </c>
      <c r="AU686" s="243" t="s">
        <v>82</v>
      </c>
      <c r="AV686" s="11" t="s">
        <v>80</v>
      </c>
      <c r="AW686" s="11" t="s">
        <v>35</v>
      </c>
      <c r="AX686" s="11" t="s">
        <v>72</v>
      </c>
      <c r="AY686" s="243" t="s">
        <v>164</v>
      </c>
    </row>
    <row r="687" s="11" customFormat="1">
      <c r="B687" s="233"/>
      <c r="C687" s="234"/>
      <c r="D687" s="235" t="s">
        <v>173</v>
      </c>
      <c r="E687" s="236" t="s">
        <v>21</v>
      </c>
      <c r="F687" s="237" t="s">
        <v>335</v>
      </c>
      <c r="G687" s="234"/>
      <c r="H687" s="236" t="s">
        <v>21</v>
      </c>
      <c r="I687" s="238"/>
      <c r="J687" s="234"/>
      <c r="K687" s="234"/>
      <c r="L687" s="239"/>
      <c r="M687" s="240"/>
      <c r="N687" s="241"/>
      <c r="O687" s="241"/>
      <c r="P687" s="241"/>
      <c r="Q687" s="241"/>
      <c r="R687" s="241"/>
      <c r="S687" s="241"/>
      <c r="T687" s="242"/>
      <c r="AT687" s="243" t="s">
        <v>173</v>
      </c>
      <c r="AU687" s="243" t="s">
        <v>82</v>
      </c>
      <c r="AV687" s="11" t="s">
        <v>80</v>
      </c>
      <c r="AW687" s="11" t="s">
        <v>35</v>
      </c>
      <c r="AX687" s="11" t="s">
        <v>72</v>
      </c>
      <c r="AY687" s="243" t="s">
        <v>164</v>
      </c>
    </row>
    <row r="688" s="11" customFormat="1">
      <c r="B688" s="233"/>
      <c r="C688" s="234"/>
      <c r="D688" s="235" t="s">
        <v>173</v>
      </c>
      <c r="E688" s="236" t="s">
        <v>21</v>
      </c>
      <c r="F688" s="237" t="s">
        <v>655</v>
      </c>
      <c r="G688" s="234"/>
      <c r="H688" s="236" t="s">
        <v>21</v>
      </c>
      <c r="I688" s="238"/>
      <c r="J688" s="234"/>
      <c r="K688" s="234"/>
      <c r="L688" s="239"/>
      <c r="M688" s="240"/>
      <c r="N688" s="241"/>
      <c r="O688" s="241"/>
      <c r="P688" s="241"/>
      <c r="Q688" s="241"/>
      <c r="R688" s="241"/>
      <c r="S688" s="241"/>
      <c r="T688" s="242"/>
      <c r="AT688" s="243" t="s">
        <v>173</v>
      </c>
      <c r="AU688" s="243" t="s">
        <v>82</v>
      </c>
      <c r="AV688" s="11" t="s">
        <v>80</v>
      </c>
      <c r="AW688" s="11" t="s">
        <v>35</v>
      </c>
      <c r="AX688" s="11" t="s">
        <v>72</v>
      </c>
      <c r="AY688" s="243" t="s">
        <v>164</v>
      </c>
    </row>
    <row r="689" s="12" customFormat="1">
      <c r="B689" s="244"/>
      <c r="C689" s="245"/>
      <c r="D689" s="235" t="s">
        <v>173</v>
      </c>
      <c r="E689" s="246" t="s">
        <v>21</v>
      </c>
      <c r="F689" s="247" t="s">
        <v>336</v>
      </c>
      <c r="G689" s="245"/>
      <c r="H689" s="248">
        <v>1.6000000000000001</v>
      </c>
      <c r="I689" s="249"/>
      <c r="J689" s="245"/>
      <c r="K689" s="245"/>
      <c r="L689" s="250"/>
      <c r="M689" s="251"/>
      <c r="N689" s="252"/>
      <c r="O689" s="252"/>
      <c r="P689" s="252"/>
      <c r="Q689" s="252"/>
      <c r="R689" s="252"/>
      <c r="S689" s="252"/>
      <c r="T689" s="253"/>
      <c r="AT689" s="254" t="s">
        <v>173</v>
      </c>
      <c r="AU689" s="254" t="s">
        <v>82</v>
      </c>
      <c r="AV689" s="12" t="s">
        <v>82</v>
      </c>
      <c r="AW689" s="12" t="s">
        <v>35</v>
      </c>
      <c r="AX689" s="12" t="s">
        <v>72</v>
      </c>
      <c r="AY689" s="254" t="s">
        <v>164</v>
      </c>
    </row>
    <row r="690" s="11" customFormat="1">
      <c r="B690" s="233"/>
      <c r="C690" s="234"/>
      <c r="D690" s="235" t="s">
        <v>173</v>
      </c>
      <c r="E690" s="236" t="s">
        <v>21</v>
      </c>
      <c r="F690" s="237" t="s">
        <v>656</v>
      </c>
      <c r="G690" s="234"/>
      <c r="H690" s="236" t="s">
        <v>21</v>
      </c>
      <c r="I690" s="238"/>
      <c r="J690" s="234"/>
      <c r="K690" s="234"/>
      <c r="L690" s="239"/>
      <c r="M690" s="240"/>
      <c r="N690" s="241"/>
      <c r="O690" s="241"/>
      <c r="P690" s="241"/>
      <c r="Q690" s="241"/>
      <c r="R690" s="241"/>
      <c r="S690" s="241"/>
      <c r="T690" s="242"/>
      <c r="AT690" s="243" t="s">
        <v>173</v>
      </c>
      <c r="AU690" s="243" t="s">
        <v>82</v>
      </c>
      <c r="AV690" s="11" t="s">
        <v>80</v>
      </c>
      <c r="AW690" s="11" t="s">
        <v>35</v>
      </c>
      <c r="AX690" s="11" t="s">
        <v>72</v>
      </c>
      <c r="AY690" s="243" t="s">
        <v>164</v>
      </c>
    </row>
    <row r="691" s="14" customFormat="1">
      <c r="B691" s="276"/>
      <c r="C691" s="277"/>
      <c r="D691" s="235" t="s">
        <v>173</v>
      </c>
      <c r="E691" s="278" t="s">
        <v>21</v>
      </c>
      <c r="F691" s="279" t="s">
        <v>330</v>
      </c>
      <c r="G691" s="277"/>
      <c r="H691" s="280">
        <v>1.6000000000000001</v>
      </c>
      <c r="I691" s="281"/>
      <c r="J691" s="277"/>
      <c r="K691" s="277"/>
      <c r="L691" s="282"/>
      <c r="M691" s="283"/>
      <c r="N691" s="284"/>
      <c r="O691" s="284"/>
      <c r="P691" s="284"/>
      <c r="Q691" s="284"/>
      <c r="R691" s="284"/>
      <c r="S691" s="284"/>
      <c r="T691" s="285"/>
      <c r="AT691" s="286" t="s">
        <v>173</v>
      </c>
      <c r="AU691" s="286" t="s">
        <v>82</v>
      </c>
      <c r="AV691" s="14" t="s">
        <v>185</v>
      </c>
      <c r="AW691" s="14" t="s">
        <v>35</v>
      </c>
      <c r="AX691" s="14" t="s">
        <v>72</v>
      </c>
      <c r="AY691" s="286" t="s">
        <v>164</v>
      </c>
    </row>
    <row r="692" s="13" customFormat="1">
      <c r="B692" s="255"/>
      <c r="C692" s="256"/>
      <c r="D692" s="235" t="s">
        <v>173</v>
      </c>
      <c r="E692" s="257" t="s">
        <v>21</v>
      </c>
      <c r="F692" s="258" t="s">
        <v>177</v>
      </c>
      <c r="G692" s="256"/>
      <c r="H692" s="259">
        <v>35.359999999999999</v>
      </c>
      <c r="I692" s="260"/>
      <c r="J692" s="256"/>
      <c r="K692" s="256"/>
      <c r="L692" s="261"/>
      <c r="M692" s="262"/>
      <c r="N692" s="263"/>
      <c r="O692" s="263"/>
      <c r="P692" s="263"/>
      <c r="Q692" s="263"/>
      <c r="R692" s="263"/>
      <c r="S692" s="263"/>
      <c r="T692" s="264"/>
      <c r="AT692" s="265" t="s">
        <v>173</v>
      </c>
      <c r="AU692" s="265" t="s">
        <v>82</v>
      </c>
      <c r="AV692" s="13" t="s">
        <v>171</v>
      </c>
      <c r="AW692" s="13" t="s">
        <v>35</v>
      </c>
      <c r="AX692" s="13" t="s">
        <v>80</v>
      </c>
      <c r="AY692" s="265" t="s">
        <v>164</v>
      </c>
    </row>
    <row r="693" s="1" customFormat="1" ht="16.5" customHeight="1">
      <c r="B693" s="46"/>
      <c r="C693" s="266" t="s">
        <v>657</v>
      </c>
      <c r="D693" s="266" t="s">
        <v>238</v>
      </c>
      <c r="E693" s="267" t="s">
        <v>658</v>
      </c>
      <c r="F693" s="268" t="s">
        <v>659</v>
      </c>
      <c r="G693" s="269" t="s">
        <v>340</v>
      </c>
      <c r="H693" s="270">
        <v>21.216000000000001</v>
      </c>
      <c r="I693" s="271"/>
      <c r="J693" s="272">
        <f>ROUND(I693*H693,2)</f>
        <v>0</v>
      </c>
      <c r="K693" s="268" t="s">
        <v>21</v>
      </c>
      <c r="L693" s="273"/>
      <c r="M693" s="274" t="s">
        <v>21</v>
      </c>
      <c r="N693" s="275" t="s">
        <v>43</v>
      </c>
      <c r="O693" s="47"/>
      <c r="P693" s="230">
        <f>O693*H693</f>
        <v>0</v>
      </c>
      <c r="Q693" s="230">
        <v>0.001</v>
      </c>
      <c r="R693" s="230">
        <f>Q693*H693</f>
        <v>0.021216000000000002</v>
      </c>
      <c r="S693" s="230">
        <v>0</v>
      </c>
      <c r="T693" s="231">
        <f>S693*H693</f>
        <v>0</v>
      </c>
      <c r="AR693" s="24" t="s">
        <v>370</v>
      </c>
      <c r="AT693" s="24" t="s">
        <v>238</v>
      </c>
      <c r="AU693" s="24" t="s">
        <v>82</v>
      </c>
      <c r="AY693" s="24" t="s">
        <v>164</v>
      </c>
      <c r="BE693" s="232">
        <f>IF(N693="základní",J693,0)</f>
        <v>0</v>
      </c>
      <c r="BF693" s="232">
        <f>IF(N693="snížená",J693,0)</f>
        <v>0</v>
      </c>
      <c r="BG693" s="232">
        <f>IF(N693="zákl. přenesená",J693,0)</f>
        <v>0</v>
      </c>
      <c r="BH693" s="232">
        <f>IF(N693="sníž. přenesená",J693,0)</f>
        <v>0</v>
      </c>
      <c r="BI693" s="232">
        <f>IF(N693="nulová",J693,0)</f>
        <v>0</v>
      </c>
      <c r="BJ693" s="24" t="s">
        <v>80</v>
      </c>
      <c r="BK693" s="232">
        <f>ROUND(I693*H693,2)</f>
        <v>0</v>
      </c>
      <c r="BL693" s="24" t="s">
        <v>193</v>
      </c>
      <c r="BM693" s="24" t="s">
        <v>660</v>
      </c>
    </row>
    <row r="694" s="11" customFormat="1">
      <c r="B694" s="233"/>
      <c r="C694" s="234"/>
      <c r="D694" s="235" t="s">
        <v>173</v>
      </c>
      <c r="E694" s="236" t="s">
        <v>21</v>
      </c>
      <c r="F694" s="237" t="s">
        <v>174</v>
      </c>
      <c r="G694" s="234"/>
      <c r="H694" s="236" t="s">
        <v>21</v>
      </c>
      <c r="I694" s="238"/>
      <c r="J694" s="234"/>
      <c r="K694" s="234"/>
      <c r="L694" s="239"/>
      <c r="M694" s="240"/>
      <c r="N694" s="241"/>
      <c r="O694" s="241"/>
      <c r="P694" s="241"/>
      <c r="Q694" s="241"/>
      <c r="R694" s="241"/>
      <c r="S694" s="241"/>
      <c r="T694" s="242"/>
      <c r="AT694" s="243" t="s">
        <v>173</v>
      </c>
      <c r="AU694" s="243" t="s">
        <v>82</v>
      </c>
      <c r="AV694" s="11" t="s">
        <v>80</v>
      </c>
      <c r="AW694" s="11" t="s">
        <v>35</v>
      </c>
      <c r="AX694" s="11" t="s">
        <v>72</v>
      </c>
      <c r="AY694" s="243" t="s">
        <v>164</v>
      </c>
    </row>
    <row r="695" s="11" customFormat="1">
      <c r="B695" s="233"/>
      <c r="C695" s="234"/>
      <c r="D695" s="235" t="s">
        <v>173</v>
      </c>
      <c r="E695" s="236" t="s">
        <v>21</v>
      </c>
      <c r="F695" s="237" t="s">
        <v>654</v>
      </c>
      <c r="G695" s="234"/>
      <c r="H695" s="236" t="s">
        <v>21</v>
      </c>
      <c r="I695" s="238"/>
      <c r="J695" s="234"/>
      <c r="K695" s="234"/>
      <c r="L695" s="239"/>
      <c r="M695" s="240"/>
      <c r="N695" s="241"/>
      <c r="O695" s="241"/>
      <c r="P695" s="241"/>
      <c r="Q695" s="241"/>
      <c r="R695" s="241"/>
      <c r="S695" s="241"/>
      <c r="T695" s="242"/>
      <c r="AT695" s="243" t="s">
        <v>173</v>
      </c>
      <c r="AU695" s="243" t="s">
        <v>82</v>
      </c>
      <c r="AV695" s="11" t="s">
        <v>80</v>
      </c>
      <c r="AW695" s="11" t="s">
        <v>35</v>
      </c>
      <c r="AX695" s="11" t="s">
        <v>72</v>
      </c>
      <c r="AY695" s="243" t="s">
        <v>164</v>
      </c>
    </row>
    <row r="696" s="11" customFormat="1">
      <c r="B696" s="233"/>
      <c r="C696" s="234"/>
      <c r="D696" s="235" t="s">
        <v>173</v>
      </c>
      <c r="E696" s="236" t="s">
        <v>21</v>
      </c>
      <c r="F696" s="237" t="s">
        <v>655</v>
      </c>
      <c r="G696" s="234"/>
      <c r="H696" s="236" t="s">
        <v>21</v>
      </c>
      <c r="I696" s="238"/>
      <c r="J696" s="234"/>
      <c r="K696" s="234"/>
      <c r="L696" s="239"/>
      <c r="M696" s="240"/>
      <c r="N696" s="241"/>
      <c r="O696" s="241"/>
      <c r="P696" s="241"/>
      <c r="Q696" s="241"/>
      <c r="R696" s="241"/>
      <c r="S696" s="241"/>
      <c r="T696" s="242"/>
      <c r="AT696" s="243" t="s">
        <v>173</v>
      </c>
      <c r="AU696" s="243" t="s">
        <v>82</v>
      </c>
      <c r="AV696" s="11" t="s">
        <v>80</v>
      </c>
      <c r="AW696" s="11" t="s">
        <v>35</v>
      </c>
      <c r="AX696" s="11" t="s">
        <v>72</v>
      </c>
      <c r="AY696" s="243" t="s">
        <v>164</v>
      </c>
    </row>
    <row r="697" s="12" customFormat="1">
      <c r="B697" s="244"/>
      <c r="C697" s="245"/>
      <c r="D697" s="235" t="s">
        <v>173</v>
      </c>
      <c r="E697" s="246" t="s">
        <v>21</v>
      </c>
      <c r="F697" s="247" t="s">
        <v>661</v>
      </c>
      <c r="G697" s="245"/>
      <c r="H697" s="248">
        <v>18.719999999999999</v>
      </c>
      <c r="I697" s="249"/>
      <c r="J697" s="245"/>
      <c r="K697" s="245"/>
      <c r="L697" s="250"/>
      <c r="M697" s="251"/>
      <c r="N697" s="252"/>
      <c r="O697" s="252"/>
      <c r="P697" s="252"/>
      <c r="Q697" s="252"/>
      <c r="R697" s="252"/>
      <c r="S697" s="252"/>
      <c r="T697" s="253"/>
      <c r="AT697" s="254" t="s">
        <v>173</v>
      </c>
      <c r="AU697" s="254" t="s">
        <v>82</v>
      </c>
      <c r="AV697" s="12" t="s">
        <v>82</v>
      </c>
      <c r="AW697" s="12" t="s">
        <v>35</v>
      </c>
      <c r="AX697" s="12" t="s">
        <v>72</v>
      </c>
      <c r="AY697" s="254" t="s">
        <v>164</v>
      </c>
    </row>
    <row r="698" s="11" customFormat="1">
      <c r="B698" s="233"/>
      <c r="C698" s="234"/>
      <c r="D698" s="235" t="s">
        <v>173</v>
      </c>
      <c r="E698" s="236" t="s">
        <v>21</v>
      </c>
      <c r="F698" s="237" t="s">
        <v>656</v>
      </c>
      <c r="G698" s="234"/>
      <c r="H698" s="236" t="s">
        <v>21</v>
      </c>
      <c r="I698" s="238"/>
      <c r="J698" s="234"/>
      <c r="K698" s="234"/>
      <c r="L698" s="239"/>
      <c r="M698" s="240"/>
      <c r="N698" s="241"/>
      <c r="O698" s="241"/>
      <c r="P698" s="241"/>
      <c r="Q698" s="241"/>
      <c r="R698" s="241"/>
      <c r="S698" s="241"/>
      <c r="T698" s="242"/>
      <c r="AT698" s="243" t="s">
        <v>173</v>
      </c>
      <c r="AU698" s="243" t="s">
        <v>82</v>
      </c>
      <c r="AV698" s="11" t="s">
        <v>80</v>
      </c>
      <c r="AW698" s="11" t="s">
        <v>35</v>
      </c>
      <c r="AX698" s="11" t="s">
        <v>72</v>
      </c>
      <c r="AY698" s="243" t="s">
        <v>164</v>
      </c>
    </row>
    <row r="699" s="14" customFormat="1">
      <c r="B699" s="276"/>
      <c r="C699" s="277"/>
      <c r="D699" s="235" t="s">
        <v>173</v>
      </c>
      <c r="E699" s="278" t="s">
        <v>21</v>
      </c>
      <c r="F699" s="279" t="s">
        <v>330</v>
      </c>
      <c r="G699" s="277"/>
      <c r="H699" s="280">
        <v>18.719999999999999</v>
      </c>
      <c r="I699" s="281"/>
      <c r="J699" s="277"/>
      <c r="K699" s="277"/>
      <c r="L699" s="282"/>
      <c r="M699" s="283"/>
      <c r="N699" s="284"/>
      <c r="O699" s="284"/>
      <c r="P699" s="284"/>
      <c r="Q699" s="284"/>
      <c r="R699" s="284"/>
      <c r="S699" s="284"/>
      <c r="T699" s="285"/>
      <c r="AT699" s="286" t="s">
        <v>173</v>
      </c>
      <c r="AU699" s="286" t="s">
        <v>82</v>
      </c>
      <c r="AV699" s="14" t="s">
        <v>185</v>
      </c>
      <c r="AW699" s="14" t="s">
        <v>35</v>
      </c>
      <c r="AX699" s="14" t="s">
        <v>72</v>
      </c>
      <c r="AY699" s="286" t="s">
        <v>164</v>
      </c>
    </row>
    <row r="700" s="11" customFormat="1">
      <c r="B700" s="233"/>
      <c r="C700" s="234"/>
      <c r="D700" s="235" t="s">
        <v>173</v>
      </c>
      <c r="E700" s="236" t="s">
        <v>21</v>
      </c>
      <c r="F700" s="237" t="s">
        <v>174</v>
      </c>
      <c r="G700" s="234"/>
      <c r="H700" s="236" t="s">
        <v>21</v>
      </c>
      <c r="I700" s="238"/>
      <c r="J700" s="234"/>
      <c r="K700" s="234"/>
      <c r="L700" s="239"/>
      <c r="M700" s="240"/>
      <c r="N700" s="241"/>
      <c r="O700" s="241"/>
      <c r="P700" s="241"/>
      <c r="Q700" s="241"/>
      <c r="R700" s="241"/>
      <c r="S700" s="241"/>
      <c r="T700" s="242"/>
      <c r="AT700" s="243" t="s">
        <v>173</v>
      </c>
      <c r="AU700" s="243" t="s">
        <v>82</v>
      </c>
      <c r="AV700" s="11" t="s">
        <v>80</v>
      </c>
      <c r="AW700" s="11" t="s">
        <v>35</v>
      </c>
      <c r="AX700" s="11" t="s">
        <v>72</v>
      </c>
      <c r="AY700" s="243" t="s">
        <v>164</v>
      </c>
    </row>
    <row r="701" s="11" customFormat="1">
      <c r="B701" s="233"/>
      <c r="C701" s="234"/>
      <c r="D701" s="235" t="s">
        <v>173</v>
      </c>
      <c r="E701" s="236" t="s">
        <v>21</v>
      </c>
      <c r="F701" s="237" t="s">
        <v>258</v>
      </c>
      <c r="G701" s="234"/>
      <c r="H701" s="236" t="s">
        <v>21</v>
      </c>
      <c r="I701" s="238"/>
      <c r="J701" s="234"/>
      <c r="K701" s="234"/>
      <c r="L701" s="239"/>
      <c r="M701" s="240"/>
      <c r="N701" s="241"/>
      <c r="O701" s="241"/>
      <c r="P701" s="241"/>
      <c r="Q701" s="241"/>
      <c r="R701" s="241"/>
      <c r="S701" s="241"/>
      <c r="T701" s="242"/>
      <c r="AT701" s="243" t="s">
        <v>173</v>
      </c>
      <c r="AU701" s="243" t="s">
        <v>82</v>
      </c>
      <c r="AV701" s="11" t="s">
        <v>80</v>
      </c>
      <c r="AW701" s="11" t="s">
        <v>35</v>
      </c>
      <c r="AX701" s="11" t="s">
        <v>72</v>
      </c>
      <c r="AY701" s="243" t="s">
        <v>164</v>
      </c>
    </row>
    <row r="702" s="11" customFormat="1">
      <c r="B702" s="233"/>
      <c r="C702" s="234"/>
      <c r="D702" s="235" t="s">
        <v>173</v>
      </c>
      <c r="E702" s="236" t="s">
        <v>21</v>
      </c>
      <c r="F702" s="237" t="s">
        <v>655</v>
      </c>
      <c r="G702" s="234"/>
      <c r="H702" s="236" t="s">
        <v>21</v>
      </c>
      <c r="I702" s="238"/>
      <c r="J702" s="234"/>
      <c r="K702" s="234"/>
      <c r="L702" s="239"/>
      <c r="M702" s="240"/>
      <c r="N702" s="241"/>
      <c r="O702" s="241"/>
      <c r="P702" s="241"/>
      <c r="Q702" s="241"/>
      <c r="R702" s="241"/>
      <c r="S702" s="241"/>
      <c r="T702" s="242"/>
      <c r="AT702" s="243" t="s">
        <v>173</v>
      </c>
      <c r="AU702" s="243" t="s">
        <v>82</v>
      </c>
      <c r="AV702" s="11" t="s">
        <v>80</v>
      </c>
      <c r="AW702" s="11" t="s">
        <v>35</v>
      </c>
      <c r="AX702" s="11" t="s">
        <v>72</v>
      </c>
      <c r="AY702" s="243" t="s">
        <v>164</v>
      </c>
    </row>
    <row r="703" s="12" customFormat="1">
      <c r="B703" s="244"/>
      <c r="C703" s="245"/>
      <c r="D703" s="235" t="s">
        <v>173</v>
      </c>
      <c r="E703" s="246" t="s">
        <v>21</v>
      </c>
      <c r="F703" s="247" t="s">
        <v>662</v>
      </c>
      <c r="G703" s="245"/>
      <c r="H703" s="248">
        <v>0.38400000000000001</v>
      </c>
      <c r="I703" s="249"/>
      <c r="J703" s="245"/>
      <c r="K703" s="245"/>
      <c r="L703" s="250"/>
      <c r="M703" s="251"/>
      <c r="N703" s="252"/>
      <c r="O703" s="252"/>
      <c r="P703" s="252"/>
      <c r="Q703" s="252"/>
      <c r="R703" s="252"/>
      <c r="S703" s="252"/>
      <c r="T703" s="253"/>
      <c r="AT703" s="254" t="s">
        <v>173</v>
      </c>
      <c r="AU703" s="254" t="s">
        <v>82</v>
      </c>
      <c r="AV703" s="12" t="s">
        <v>82</v>
      </c>
      <c r="AW703" s="12" t="s">
        <v>35</v>
      </c>
      <c r="AX703" s="12" t="s">
        <v>72</v>
      </c>
      <c r="AY703" s="254" t="s">
        <v>164</v>
      </c>
    </row>
    <row r="704" s="11" customFormat="1">
      <c r="B704" s="233"/>
      <c r="C704" s="234"/>
      <c r="D704" s="235" t="s">
        <v>173</v>
      </c>
      <c r="E704" s="236" t="s">
        <v>21</v>
      </c>
      <c r="F704" s="237" t="s">
        <v>656</v>
      </c>
      <c r="G704" s="234"/>
      <c r="H704" s="236" t="s">
        <v>21</v>
      </c>
      <c r="I704" s="238"/>
      <c r="J704" s="234"/>
      <c r="K704" s="234"/>
      <c r="L704" s="239"/>
      <c r="M704" s="240"/>
      <c r="N704" s="241"/>
      <c r="O704" s="241"/>
      <c r="P704" s="241"/>
      <c r="Q704" s="241"/>
      <c r="R704" s="241"/>
      <c r="S704" s="241"/>
      <c r="T704" s="242"/>
      <c r="AT704" s="243" t="s">
        <v>173</v>
      </c>
      <c r="AU704" s="243" t="s">
        <v>82</v>
      </c>
      <c r="AV704" s="11" t="s">
        <v>80</v>
      </c>
      <c r="AW704" s="11" t="s">
        <v>35</v>
      </c>
      <c r="AX704" s="11" t="s">
        <v>72</v>
      </c>
      <c r="AY704" s="243" t="s">
        <v>164</v>
      </c>
    </row>
    <row r="705" s="14" customFormat="1">
      <c r="B705" s="276"/>
      <c r="C705" s="277"/>
      <c r="D705" s="235" t="s">
        <v>173</v>
      </c>
      <c r="E705" s="278" t="s">
        <v>21</v>
      </c>
      <c r="F705" s="279" t="s">
        <v>330</v>
      </c>
      <c r="G705" s="277"/>
      <c r="H705" s="280">
        <v>0.38400000000000001</v>
      </c>
      <c r="I705" s="281"/>
      <c r="J705" s="277"/>
      <c r="K705" s="277"/>
      <c r="L705" s="282"/>
      <c r="M705" s="283"/>
      <c r="N705" s="284"/>
      <c r="O705" s="284"/>
      <c r="P705" s="284"/>
      <c r="Q705" s="284"/>
      <c r="R705" s="284"/>
      <c r="S705" s="284"/>
      <c r="T705" s="285"/>
      <c r="AT705" s="286" t="s">
        <v>173</v>
      </c>
      <c r="AU705" s="286" t="s">
        <v>82</v>
      </c>
      <c r="AV705" s="14" t="s">
        <v>185</v>
      </c>
      <c r="AW705" s="14" t="s">
        <v>35</v>
      </c>
      <c r="AX705" s="14" t="s">
        <v>72</v>
      </c>
      <c r="AY705" s="286" t="s">
        <v>164</v>
      </c>
    </row>
    <row r="706" s="11" customFormat="1">
      <c r="B706" s="233"/>
      <c r="C706" s="234"/>
      <c r="D706" s="235" t="s">
        <v>173</v>
      </c>
      <c r="E706" s="236" t="s">
        <v>21</v>
      </c>
      <c r="F706" s="237" t="s">
        <v>174</v>
      </c>
      <c r="G706" s="234"/>
      <c r="H706" s="236" t="s">
        <v>21</v>
      </c>
      <c r="I706" s="238"/>
      <c r="J706" s="234"/>
      <c r="K706" s="234"/>
      <c r="L706" s="239"/>
      <c r="M706" s="240"/>
      <c r="N706" s="241"/>
      <c r="O706" s="241"/>
      <c r="P706" s="241"/>
      <c r="Q706" s="241"/>
      <c r="R706" s="241"/>
      <c r="S706" s="241"/>
      <c r="T706" s="242"/>
      <c r="AT706" s="243" t="s">
        <v>173</v>
      </c>
      <c r="AU706" s="243" t="s">
        <v>82</v>
      </c>
      <c r="AV706" s="11" t="s">
        <v>80</v>
      </c>
      <c r="AW706" s="11" t="s">
        <v>35</v>
      </c>
      <c r="AX706" s="11" t="s">
        <v>72</v>
      </c>
      <c r="AY706" s="243" t="s">
        <v>164</v>
      </c>
    </row>
    <row r="707" s="11" customFormat="1">
      <c r="B707" s="233"/>
      <c r="C707" s="234"/>
      <c r="D707" s="235" t="s">
        <v>173</v>
      </c>
      <c r="E707" s="236" t="s">
        <v>21</v>
      </c>
      <c r="F707" s="237" t="s">
        <v>333</v>
      </c>
      <c r="G707" s="234"/>
      <c r="H707" s="236" t="s">
        <v>21</v>
      </c>
      <c r="I707" s="238"/>
      <c r="J707" s="234"/>
      <c r="K707" s="234"/>
      <c r="L707" s="239"/>
      <c r="M707" s="240"/>
      <c r="N707" s="241"/>
      <c r="O707" s="241"/>
      <c r="P707" s="241"/>
      <c r="Q707" s="241"/>
      <c r="R707" s="241"/>
      <c r="S707" s="241"/>
      <c r="T707" s="242"/>
      <c r="AT707" s="243" t="s">
        <v>173</v>
      </c>
      <c r="AU707" s="243" t="s">
        <v>82</v>
      </c>
      <c r="AV707" s="11" t="s">
        <v>80</v>
      </c>
      <c r="AW707" s="11" t="s">
        <v>35</v>
      </c>
      <c r="AX707" s="11" t="s">
        <v>72</v>
      </c>
      <c r="AY707" s="243" t="s">
        <v>164</v>
      </c>
    </row>
    <row r="708" s="11" customFormat="1">
      <c r="B708" s="233"/>
      <c r="C708" s="234"/>
      <c r="D708" s="235" t="s">
        <v>173</v>
      </c>
      <c r="E708" s="236" t="s">
        <v>21</v>
      </c>
      <c r="F708" s="237" t="s">
        <v>655</v>
      </c>
      <c r="G708" s="234"/>
      <c r="H708" s="236" t="s">
        <v>21</v>
      </c>
      <c r="I708" s="238"/>
      <c r="J708" s="234"/>
      <c r="K708" s="234"/>
      <c r="L708" s="239"/>
      <c r="M708" s="240"/>
      <c r="N708" s="241"/>
      <c r="O708" s="241"/>
      <c r="P708" s="241"/>
      <c r="Q708" s="241"/>
      <c r="R708" s="241"/>
      <c r="S708" s="241"/>
      <c r="T708" s="242"/>
      <c r="AT708" s="243" t="s">
        <v>173</v>
      </c>
      <c r="AU708" s="243" t="s">
        <v>82</v>
      </c>
      <c r="AV708" s="11" t="s">
        <v>80</v>
      </c>
      <c r="AW708" s="11" t="s">
        <v>35</v>
      </c>
      <c r="AX708" s="11" t="s">
        <v>72</v>
      </c>
      <c r="AY708" s="243" t="s">
        <v>164</v>
      </c>
    </row>
    <row r="709" s="12" customFormat="1">
      <c r="B709" s="244"/>
      <c r="C709" s="245"/>
      <c r="D709" s="235" t="s">
        <v>173</v>
      </c>
      <c r="E709" s="246" t="s">
        <v>21</v>
      </c>
      <c r="F709" s="247" t="s">
        <v>663</v>
      </c>
      <c r="G709" s="245"/>
      <c r="H709" s="248">
        <v>1.1519999999999999</v>
      </c>
      <c r="I709" s="249"/>
      <c r="J709" s="245"/>
      <c r="K709" s="245"/>
      <c r="L709" s="250"/>
      <c r="M709" s="251"/>
      <c r="N709" s="252"/>
      <c r="O709" s="252"/>
      <c r="P709" s="252"/>
      <c r="Q709" s="252"/>
      <c r="R709" s="252"/>
      <c r="S709" s="252"/>
      <c r="T709" s="253"/>
      <c r="AT709" s="254" t="s">
        <v>173</v>
      </c>
      <c r="AU709" s="254" t="s">
        <v>82</v>
      </c>
      <c r="AV709" s="12" t="s">
        <v>82</v>
      </c>
      <c r="AW709" s="12" t="s">
        <v>35</v>
      </c>
      <c r="AX709" s="12" t="s">
        <v>72</v>
      </c>
      <c r="AY709" s="254" t="s">
        <v>164</v>
      </c>
    </row>
    <row r="710" s="11" customFormat="1">
      <c r="B710" s="233"/>
      <c r="C710" s="234"/>
      <c r="D710" s="235" t="s">
        <v>173</v>
      </c>
      <c r="E710" s="236" t="s">
        <v>21</v>
      </c>
      <c r="F710" s="237" t="s">
        <v>656</v>
      </c>
      <c r="G710" s="234"/>
      <c r="H710" s="236" t="s">
        <v>21</v>
      </c>
      <c r="I710" s="238"/>
      <c r="J710" s="234"/>
      <c r="K710" s="234"/>
      <c r="L710" s="239"/>
      <c r="M710" s="240"/>
      <c r="N710" s="241"/>
      <c r="O710" s="241"/>
      <c r="P710" s="241"/>
      <c r="Q710" s="241"/>
      <c r="R710" s="241"/>
      <c r="S710" s="241"/>
      <c r="T710" s="242"/>
      <c r="AT710" s="243" t="s">
        <v>173</v>
      </c>
      <c r="AU710" s="243" t="s">
        <v>82</v>
      </c>
      <c r="AV710" s="11" t="s">
        <v>80</v>
      </c>
      <c r="AW710" s="11" t="s">
        <v>35</v>
      </c>
      <c r="AX710" s="11" t="s">
        <v>72</v>
      </c>
      <c r="AY710" s="243" t="s">
        <v>164</v>
      </c>
    </row>
    <row r="711" s="14" customFormat="1">
      <c r="B711" s="276"/>
      <c r="C711" s="277"/>
      <c r="D711" s="235" t="s">
        <v>173</v>
      </c>
      <c r="E711" s="278" t="s">
        <v>21</v>
      </c>
      <c r="F711" s="279" t="s">
        <v>330</v>
      </c>
      <c r="G711" s="277"/>
      <c r="H711" s="280">
        <v>1.1519999999999999</v>
      </c>
      <c r="I711" s="281"/>
      <c r="J711" s="277"/>
      <c r="K711" s="277"/>
      <c r="L711" s="282"/>
      <c r="M711" s="283"/>
      <c r="N711" s="284"/>
      <c r="O711" s="284"/>
      <c r="P711" s="284"/>
      <c r="Q711" s="284"/>
      <c r="R711" s="284"/>
      <c r="S711" s="284"/>
      <c r="T711" s="285"/>
      <c r="AT711" s="286" t="s">
        <v>173</v>
      </c>
      <c r="AU711" s="286" t="s">
        <v>82</v>
      </c>
      <c r="AV711" s="14" t="s">
        <v>185</v>
      </c>
      <c r="AW711" s="14" t="s">
        <v>35</v>
      </c>
      <c r="AX711" s="14" t="s">
        <v>72</v>
      </c>
      <c r="AY711" s="286" t="s">
        <v>164</v>
      </c>
    </row>
    <row r="712" s="11" customFormat="1">
      <c r="B712" s="233"/>
      <c r="C712" s="234"/>
      <c r="D712" s="235" t="s">
        <v>173</v>
      </c>
      <c r="E712" s="236" t="s">
        <v>21</v>
      </c>
      <c r="F712" s="237" t="s">
        <v>174</v>
      </c>
      <c r="G712" s="234"/>
      <c r="H712" s="236" t="s">
        <v>21</v>
      </c>
      <c r="I712" s="238"/>
      <c r="J712" s="234"/>
      <c r="K712" s="234"/>
      <c r="L712" s="239"/>
      <c r="M712" s="240"/>
      <c r="N712" s="241"/>
      <c r="O712" s="241"/>
      <c r="P712" s="241"/>
      <c r="Q712" s="241"/>
      <c r="R712" s="241"/>
      <c r="S712" s="241"/>
      <c r="T712" s="242"/>
      <c r="AT712" s="243" t="s">
        <v>173</v>
      </c>
      <c r="AU712" s="243" t="s">
        <v>82</v>
      </c>
      <c r="AV712" s="11" t="s">
        <v>80</v>
      </c>
      <c r="AW712" s="11" t="s">
        <v>35</v>
      </c>
      <c r="AX712" s="11" t="s">
        <v>72</v>
      </c>
      <c r="AY712" s="243" t="s">
        <v>164</v>
      </c>
    </row>
    <row r="713" s="11" customFormat="1">
      <c r="B713" s="233"/>
      <c r="C713" s="234"/>
      <c r="D713" s="235" t="s">
        <v>173</v>
      </c>
      <c r="E713" s="236" t="s">
        <v>21</v>
      </c>
      <c r="F713" s="237" t="s">
        <v>335</v>
      </c>
      <c r="G713" s="234"/>
      <c r="H713" s="236" t="s">
        <v>21</v>
      </c>
      <c r="I713" s="238"/>
      <c r="J713" s="234"/>
      <c r="K713" s="234"/>
      <c r="L713" s="239"/>
      <c r="M713" s="240"/>
      <c r="N713" s="241"/>
      <c r="O713" s="241"/>
      <c r="P713" s="241"/>
      <c r="Q713" s="241"/>
      <c r="R713" s="241"/>
      <c r="S713" s="241"/>
      <c r="T713" s="242"/>
      <c r="AT713" s="243" t="s">
        <v>173</v>
      </c>
      <c r="AU713" s="243" t="s">
        <v>82</v>
      </c>
      <c r="AV713" s="11" t="s">
        <v>80</v>
      </c>
      <c r="AW713" s="11" t="s">
        <v>35</v>
      </c>
      <c r="AX713" s="11" t="s">
        <v>72</v>
      </c>
      <c r="AY713" s="243" t="s">
        <v>164</v>
      </c>
    </row>
    <row r="714" s="11" customFormat="1">
      <c r="B714" s="233"/>
      <c r="C714" s="234"/>
      <c r="D714" s="235" t="s">
        <v>173</v>
      </c>
      <c r="E714" s="236" t="s">
        <v>21</v>
      </c>
      <c r="F714" s="237" t="s">
        <v>655</v>
      </c>
      <c r="G714" s="234"/>
      <c r="H714" s="236" t="s">
        <v>21</v>
      </c>
      <c r="I714" s="238"/>
      <c r="J714" s="234"/>
      <c r="K714" s="234"/>
      <c r="L714" s="239"/>
      <c r="M714" s="240"/>
      <c r="N714" s="241"/>
      <c r="O714" s="241"/>
      <c r="P714" s="241"/>
      <c r="Q714" s="241"/>
      <c r="R714" s="241"/>
      <c r="S714" s="241"/>
      <c r="T714" s="242"/>
      <c r="AT714" s="243" t="s">
        <v>173</v>
      </c>
      <c r="AU714" s="243" t="s">
        <v>82</v>
      </c>
      <c r="AV714" s="11" t="s">
        <v>80</v>
      </c>
      <c r="AW714" s="11" t="s">
        <v>35</v>
      </c>
      <c r="AX714" s="11" t="s">
        <v>72</v>
      </c>
      <c r="AY714" s="243" t="s">
        <v>164</v>
      </c>
    </row>
    <row r="715" s="12" customFormat="1">
      <c r="B715" s="244"/>
      <c r="C715" s="245"/>
      <c r="D715" s="235" t="s">
        <v>173</v>
      </c>
      <c r="E715" s="246" t="s">
        <v>21</v>
      </c>
      <c r="F715" s="247" t="s">
        <v>664</v>
      </c>
      <c r="G715" s="245"/>
      <c r="H715" s="248">
        <v>0.95999999999999996</v>
      </c>
      <c r="I715" s="249"/>
      <c r="J715" s="245"/>
      <c r="K715" s="245"/>
      <c r="L715" s="250"/>
      <c r="M715" s="251"/>
      <c r="N715" s="252"/>
      <c r="O715" s="252"/>
      <c r="P715" s="252"/>
      <c r="Q715" s="252"/>
      <c r="R715" s="252"/>
      <c r="S715" s="252"/>
      <c r="T715" s="253"/>
      <c r="AT715" s="254" t="s">
        <v>173</v>
      </c>
      <c r="AU715" s="254" t="s">
        <v>82</v>
      </c>
      <c r="AV715" s="12" t="s">
        <v>82</v>
      </c>
      <c r="AW715" s="12" t="s">
        <v>35</v>
      </c>
      <c r="AX715" s="12" t="s">
        <v>72</v>
      </c>
      <c r="AY715" s="254" t="s">
        <v>164</v>
      </c>
    </row>
    <row r="716" s="11" customFormat="1">
      <c r="B716" s="233"/>
      <c r="C716" s="234"/>
      <c r="D716" s="235" t="s">
        <v>173</v>
      </c>
      <c r="E716" s="236" t="s">
        <v>21</v>
      </c>
      <c r="F716" s="237" t="s">
        <v>656</v>
      </c>
      <c r="G716" s="234"/>
      <c r="H716" s="236" t="s">
        <v>21</v>
      </c>
      <c r="I716" s="238"/>
      <c r="J716" s="234"/>
      <c r="K716" s="234"/>
      <c r="L716" s="239"/>
      <c r="M716" s="240"/>
      <c r="N716" s="241"/>
      <c r="O716" s="241"/>
      <c r="P716" s="241"/>
      <c r="Q716" s="241"/>
      <c r="R716" s="241"/>
      <c r="S716" s="241"/>
      <c r="T716" s="242"/>
      <c r="AT716" s="243" t="s">
        <v>173</v>
      </c>
      <c r="AU716" s="243" t="s">
        <v>82</v>
      </c>
      <c r="AV716" s="11" t="s">
        <v>80</v>
      </c>
      <c r="AW716" s="11" t="s">
        <v>35</v>
      </c>
      <c r="AX716" s="11" t="s">
        <v>72</v>
      </c>
      <c r="AY716" s="243" t="s">
        <v>164</v>
      </c>
    </row>
    <row r="717" s="14" customFormat="1">
      <c r="B717" s="276"/>
      <c r="C717" s="277"/>
      <c r="D717" s="235" t="s">
        <v>173</v>
      </c>
      <c r="E717" s="278" t="s">
        <v>21</v>
      </c>
      <c r="F717" s="279" t="s">
        <v>330</v>
      </c>
      <c r="G717" s="277"/>
      <c r="H717" s="280">
        <v>0.95999999999999996</v>
      </c>
      <c r="I717" s="281"/>
      <c r="J717" s="277"/>
      <c r="K717" s="277"/>
      <c r="L717" s="282"/>
      <c r="M717" s="283"/>
      <c r="N717" s="284"/>
      <c r="O717" s="284"/>
      <c r="P717" s="284"/>
      <c r="Q717" s="284"/>
      <c r="R717" s="284"/>
      <c r="S717" s="284"/>
      <c r="T717" s="285"/>
      <c r="AT717" s="286" t="s">
        <v>173</v>
      </c>
      <c r="AU717" s="286" t="s">
        <v>82</v>
      </c>
      <c r="AV717" s="14" t="s">
        <v>185</v>
      </c>
      <c r="AW717" s="14" t="s">
        <v>35</v>
      </c>
      <c r="AX717" s="14" t="s">
        <v>72</v>
      </c>
      <c r="AY717" s="286" t="s">
        <v>164</v>
      </c>
    </row>
    <row r="718" s="13" customFormat="1">
      <c r="B718" s="255"/>
      <c r="C718" s="256"/>
      <c r="D718" s="235" t="s">
        <v>173</v>
      </c>
      <c r="E718" s="257" t="s">
        <v>21</v>
      </c>
      <c r="F718" s="258" t="s">
        <v>177</v>
      </c>
      <c r="G718" s="256"/>
      <c r="H718" s="259">
        <v>21.216000000000001</v>
      </c>
      <c r="I718" s="260"/>
      <c r="J718" s="256"/>
      <c r="K718" s="256"/>
      <c r="L718" s="261"/>
      <c r="M718" s="262"/>
      <c r="N718" s="263"/>
      <c r="O718" s="263"/>
      <c r="P718" s="263"/>
      <c r="Q718" s="263"/>
      <c r="R718" s="263"/>
      <c r="S718" s="263"/>
      <c r="T718" s="264"/>
      <c r="AT718" s="265" t="s">
        <v>173</v>
      </c>
      <c r="AU718" s="265" t="s">
        <v>82</v>
      </c>
      <c r="AV718" s="13" t="s">
        <v>171</v>
      </c>
      <c r="AW718" s="13" t="s">
        <v>35</v>
      </c>
      <c r="AX718" s="13" t="s">
        <v>80</v>
      </c>
      <c r="AY718" s="265" t="s">
        <v>164</v>
      </c>
    </row>
    <row r="719" s="12" customFormat="1">
      <c r="B719" s="244"/>
      <c r="C719" s="245"/>
      <c r="D719" s="235" t="s">
        <v>173</v>
      </c>
      <c r="E719" s="246" t="s">
        <v>21</v>
      </c>
      <c r="F719" s="247" t="s">
        <v>21</v>
      </c>
      <c r="G719" s="245"/>
      <c r="H719" s="248">
        <v>0</v>
      </c>
      <c r="I719" s="249"/>
      <c r="J719" s="245"/>
      <c r="K719" s="245"/>
      <c r="L719" s="250"/>
      <c r="M719" s="251"/>
      <c r="N719" s="252"/>
      <c r="O719" s="252"/>
      <c r="P719" s="252"/>
      <c r="Q719" s="252"/>
      <c r="R719" s="252"/>
      <c r="S719" s="252"/>
      <c r="T719" s="253"/>
      <c r="AT719" s="254" t="s">
        <v>173</v>
      </c>
      <c r="AU719" s="254" t="s">
        <v>82</v>
      </c>
      <c r="AV719" s="12" t="s">
        <v>82</v>
      </c>
      <c r="AW719" s="12" t="s">
        <v>35</v>
      </c>
      <c r="AX719" s="12" t="s">
        <v>72</v>
      </c>
      <c r="AY719" s="254" t="s">
        <v>164</v>
      </c>
    </row>
    <row r="720" s="12" customFormat="1">
      <c r="B720" s="244"/>
      <c r="C720" s="245"/>
      <c r="D720" s="235" t="s">
        <v>173</v>
      </c>
      <c r="E720" s="246" t="s">
        <v>21</v>
      </c>
      <c r="F720" s="247" t="s">
        <v>21</v>
      </c>
      <c r="G720" s="245"/>
      <c r="H720" s="248">
        <v>0</v>
      </c>
      <c r="I720" s="249"/>
      <c r="J720" s="245"/>
      <c r="K720" s="245"/>
      <c r="L720" s="250"/>
      <c r="M720" s="251"/>
      <c r="N720" s="252"/>
      <c r="O720" s="252"/>
      <c r="P720" s="252"/>
      <c r="Q720" s="252"/>
      <c r="R720" s="252"/>
      <c r="S720" s="252"/>
      <c r="T720" s="253"/>
      <c r="AT720" s="254" t="s">
        <v>173</v>
      </c>
      <c r="AU720" s="254" t="s">
        <v>82</v>
      </c>
      <c r="AV720" s="12" t="s">
        <v>82</v>
      </c>
      <c r="AW720" s="12" t="s">
        <v>35</v>
      </c>
      <c r="AX720" s="12" t="s">
        <v>72</v>
      </c>
      <c r="AY720" s="254" t="s">
        <v>164</v>
      </c>
    </row>
    <row r="721" s="12" customFormat="1">
      <c r="B721" s="244"/>
      <c r="C721" s="245"/>
      <c r="D721" s="235" t="s">
        <v>173</v>
      </c>
      <c r="E721" s="246" t="s">
        <v>21</v>
      </c>
      <c r="F721" s="247" t="s">
        <v>21</v>
      </c>
      <c r="G721" s="245"/>
      <c r="H721" s="248">
        <v>0</v>
      </c>
      <c r="I721" s="249"/>
      <c r="J721" s="245"/>
      <c r="K721" s="245"/>
      <c r="L721" s="250"/>
      <c r="M721" s="251"/>
      <c r="N721" s="252"/>
      <c r="O721" s="252"/>
      <c r="P721" s="252"/>
      <c r="Q721" s="252"/>
      <c r="R721" s="252"/>
      <c r="S721" s="252"/>
      <c r="T721" s="253"/>
      <c r="AT721" s="254" t="s">
        <v>173</v>
      </c>
      <c r="AU721" s="254" t="s">
        <v>82</v>
      </c>
      <c r="AV721" s="12" t="s">
        <v>82</v>
      </c>
      <c r="AW721" s="12" t="s">
        <v>35</v>
      </c>
      <c r="AX721" s="12" t="s">
        <v>72</v>
      </c>
      <c r="AY721" s="254" t="s">
        <v>164</v>
      </c>
    </row>
    <row r="722" s="13" customFormat="1">
      <c r="B722" s="255"/>
      <c r="C722" s="256"/>
      <c r="D722" s="235" t="s">
        <v>173</v>
      </c>
      <c r="E722" s="257" t="s">
        <v>21</v>
      </c>
      <c r="F722" s="258" t="s">
        <v>177</v>
      </c>
      <c r="G722" s="256"/>
      <c r="H722" s="259">
        <v>0</v>
      </c>
      <c r="I722" s="260"/>
      <c r="J722" s="256"/>
      <c r="K722" s="256"/>
      <c r="L722" s="261"/>
      <c r="M722" s="262"/>
      <c r="N722" s="263"/>
      <c r="O722" s="263"/>
      <c r="P722" s="263"/>
      <c r="Q722" s="263"/>
      <c r="R722" s="263"/>
      <c r="S722" s="263"/>
      <c r="T722" s="264"/>
      <c r="AT722" s="265" t="s">
        <v>173</v>
      </c>
      <c r="AU722" s="265" t="s">
        <v>82</v>
      </c>
      <c r="AV722" s="13" t="s">
        <v>171</v>
      </c>
      <c r="AW722" s="13" t="s">
        <v>35</v>
      </c>
      <c r="AX722" s="13" t="s">
        <v>72</v>
      </c>
      <c r="AY722" s="265" t="s">
        <v>164</v>
      </c>
    </row>
    <row r="723" s="1" customFormat="1" ht="25.5" customHeight="1">
      <c r="B723" s="46"/>
      <c r="C723" s="221" t="s">
        <v>665</v>
      </c>
      <c r="D723" s="221" t="s">
        <v>166</v>
      </c>
      <c r="E723" s="222" t="s">
        <v>666</v>
      </c>
      <c r="F723" s="223" t="s">
        <v>667</v>
      </c>
      <c r="G723" s="224" t="s">
        <v>169</v>
      </c>
      <c r="H723" s="225">
        <v>7.2800000000000002</v>
      </c>
      <c r="I723" s="226"/>
      <c r="J723" s="227">
        <f>ROUND(I723*H723,2)</f>
        <v>0</v>
      </c>
      <c r="K723" s="223" t="s">
        <v>170</v>
      </c>
      <c r="L723" s="72"/>
      <c r="M723" s="228" t="s">
        <v>21</v>
      </c>
      <c r="N723" s="229" t="s">
        <v>43</v>
      </c>
      <c r="O723" s="47"/>
      <c r="P723" s="230">
        <f>O723*H723</f>
        <v>0</v>
      </c>
      <c r="Q723" s="230">
        <v>0</v>
      </c>
      <c r="R723" s="230">
        <f>Q723*H723</f>
        <v>0</v>
      </c>
      <c r="S723" s="230">
        <v>0</v>
      </c>
      <c r="T723" s="231">
        <f>S723*H723</f>
        <v>0</v>
      </c>
      <c r="AR723" s="24" t="s">
        <v>193</v>
      </c>
      <c r="AT723" s="24" t="s">
        <v>166</v>
      </c>
      <c r="AU723" s="24" t="s">
        <v>82</v>
      </c>
      <c r="AY723" s="24" t="s">
        <v>164</v>
      </c>
      <c r="BE723" s="232">
        <f>IF(N723="základní",J723,0)</f>
        <v>0</v>
      </c>
      <c r="BF723" s="232">
        <f>IF(N723="snížená",J723,0)</f>
        <v>0</v>
      </c>
      <c r="BG723" s="232">
        <f>IF(N723="zákl. přenesená",J723,0)</f>
        <v>0</v>
      </c>
      <c r="BH723" s="232">
        <f>IF(N723="sníž. přenesená",J723,0)</f>
        <v>0</v>
      </c>
      <c r="BI723" s="232">
        <f>IF(N723="nulová",J723,0)</f>
        <v>0</v>
      </c>
      <c r="BJ723" s="24" t="s">
        <v>80</v>
      </c>
      <c r="BK723" s="232">
        <f>ROUND(I723*H723,2)</f>
        <v>0</v>
      </c>
      <c r="BL723" s="24" t="s">
        <v>193</v>
      </c>
      <c r="BM723" s="24" t="s">
        <v>668</v>
      </c>
    </row>
    <row r="724" s="11" customFormat="1">
      <c r="B724" s="233"/>
      <c r="C724" s="234"/>
      <c r="D724" s="235" t="s">
        <v>173</v>
      </c>
      <c r="E724" s="236" t="s">
        <v>21</v>
      </c>
      <c r="F724" s="237" t="s">
        <v>174</v>
      </c>
      <c r="G724" s="234"/>
      <c r="H724" s="236" t="s">
        <v>21</v>
      </c>
      <c r="I724" s="238"/>
      <c r="J724" s="234"/>
      <c r="K724" s="234"/>
      <c r="L724" s="239"/>
      <c r="M724" s="240"/>
      <c r="N724" s="241"/>
      <c r="O724" s="241"/>
      <c r="P724" s="241"/>
      <c r="Q724" s="241"/>
      <c r="R724" s="241"/>
      <c r="S724" s="241"/>
      <c r="T724" s="242"/>
      <c r="AT724" s="243" t="s">
        <v>173</v>
      </c>
      <c r="AU724" s="243" t="s">
        <v>82</v>
      </c>
      <c r="AV724" s="11" t="s">
        <v>80</v>
      </c>
      <c r="AW724" s="11" t="s">
        <v>35</v>
      </c>
      <c r="AX724" s="11" t="s">
        <v>72</v>
      </c>
      <c r="AY724" s="243" t="s">
        <v>164</v>
      </c>
    </row>
    <row r="725" s="11" customFormat="1">
      <c r="B725" s="233"/>
      <c r="C725" s="234"/>
      <c r="D725" s="235" t="s">
        <v>173</v>
      </c>
      <c r="E725" s="236" t="s">
        <v>21</v>
      </c>
      <c r="F725" s="237" t="s">
        <v>654</v>
      </c>
      <c r="G725" s="234"/>
      <c r="H725" s="236" t="s">
        <v>21</v>
      </c>
      <c r="I725" s="238"/>
      <c r="J725" s="234"/>
      <c r="K725" s="234"/>
      <c r="L725" s="239"/>
      <c r="M725" s="240"/>
      <c r="N725" s="241"/>
      <c r="O725" s="241"/>
      <c r="P725" s="241"/>
      <c r="Q725" s="241"/>
      <c r="R725" s="241"/>
      <c r="S725" s="241"/>
      <c r="T725" s="242"/>
      <c r="AT725" s="243" t="s">
        <v>173</v>
      </c>
      <c r="AU725" s="243" t="s">
        <v>82</v>
      </c>
      <c r="AV725" s="11" t="s">
        <v>80</v>
      </c>
      <c r="AW725" s="11" t="s">
        <v>35</v>
      </c>
      <c r="AX725" s="11" t="s">
        <v>72</v>
      </c>
      <c r="AY725" s="243" t="s">
        <v>164</v>
      </c>
    </row>
    <row r="726" s="11" customFormat="1">
      <c r="B726" s="233"/>
      <c r="C726" s="234"/>
      <c r="D726" s="235" t="s">
        <v>173</v>
      </c>
      <c r="E726" s="236" t="s">
        <v>21</v>
      </c>
      <c r="F726" s="237" t="s">
        <v>669</v>
      </c>
      <c r="G726" s="234"/>
      <c r="H726" s="236" t="s">
        <v>21</v>
      </c>
      <c r="I726" s="238"/>
      <c r="J726" s="234"/>
      <c r="K726" s="234"/>
      <c r="L726" s="239"/>
      <c r="M726" s="240"/>
      <c r="N726" s="241"/>
      <c r="O726" s="241"/>
      <c r="P726" s="241"/>
      <c r="Q726" s="241"/>
      <c r="R726" s="241"/>
      <c r="S726" s="241"/>
      <c r="T726" s="242"/>
      <c r="AT726" s="243" t="s">
        <v>173</v>
      </c>
      <c r="AU726" s="243" t="s">
        <v>82</v>
      </c>
      <c r="AV726" s="11" t="s">
        <v>80</v>
      </c>
      <c r="AW726" s="11" t="s">
        <v>35</v>
      </c>
      <c r="AX726" s="11" t="s">
        <v>72</v>
      </c>
      <c r="AY726" s="243" t="s">
        <v>164</v>
      </c>
    </row>
    <row r="727" s="11" customFormat="1">
      <c r="B727" s="233"/>
      <c r="C727" s="234"/>
      <c r="D727" s="235" t="s">
        <v>173</v>
      </c>
      <c r="E727" s="236" t="s">
        <v>21</v>
      </c>
      <c r="F727" s="237" t="s">
        <v>670</v>
      </c>
      <c r="G727" s="234"/>
      <c r="H727" s="236" t="s">
        <v>21</v>
      </c>
      <c r="I727" s="238"/>
      <c r="J727" s="234"/>
      <c r="K727" s="234"/>
      <c r="L727" s="239"/>
      <c r="M727" s="240"/>
      <c r="N727" s="241"/>
      <c r="O727" s="241"/>
      <c r="P727" s="241"/>
      <c r="Q727" s="241"/>
      <c r="R727" s="241"/>
      <c r="S727" s="241"/>
      <c r="T727" s="242"/>
      <c r="AT727" s="243" t="s">
        <v>173</v>
      </c>
      <c r="AU727" s="243" t="s">
        <v>82</v>
      </c>
      <c r="AV727" s="11" t="s">
        <v>80</v>
      </c>
      <c r="AW727" s="11" t="s">
        <v>35</v>
      </c>
      <c r="AX727" s="11" t="s">
        <v>72</v>
      </c>
      <c r="AY727" s="243" t="s">
        <v>164</v>
      </c>
    </row>
    <row r="728" s="11" customFormat="1">
      <c r="B728" s="233"/>
      <c r="C728" s="234"/>
      <c r="D728" s="235" t="s">
        <v>173</v>
      </c>
      <c r="E728" s="236" t="s">
        <v>21</v>
      </c>
      <c r="F728" s="237" t="s">
        <v>671</v>
      </c>
      <c r="G728" s="234"/>
      <c r="H728" s="236" t="s">
        <v>21</v>
      </c>
      <c r="I728" s="238"/>
      <c r="J728" s="234"/>
      <c r="K728" s="234"/>
      <c r="L728" s="239"/>
      <c r="M728" s="240"/>
      <c r="N728" s="241"/>
      <c r="O728" s="241"/>
      <c r="P728" s="241"/>
      <c r="Q728" s="241"/>
      <c r="R728" s="241"/>
      <c r="S728" s="241"/>
      <c r="T728" s="242"/>
      <c r="AT728" s="243" t="s">
        <v>173</v>
      </c>
      <c r="AU728" s="243" t="s">
        <v>82</v>
      </c>
      <c r="AV728" s="11" t="s">
        <v>80</v>
      </c>
      <c r="AW728" s="11" t="s">
        <v>35</v>
      </c>
      <c r="AX728" s="11" t="s">
        <v>72</v>
      </c>
      <c r="AY728" s="243" t="s">
        <v>164</v>
      </c>
    </row>
    <row r="729" s="12" customFormat="1">
      <c r="B729" s="244"/>
      <c r="C729" s="245"/>
      <c r="D729" s="235" t="s">
        <v>173</v>
      </c>
      <c r="E729" s="246" t="s">
        <v>21</v>
      </c>
      <c r="F729" s="247" t="s">
        <v>21</v>
      </c>
      <c r="G729" s="245"/>
      <c r="H729" s="248">
        <v>0</v>
      </c>
      <c r="I729" s="249"/>
      <c r="J729" s="245"/>
      <c r="K729" s="245"/>
      <c r="L729" s="250"/>
      <c r="M729" s="251"/>
      <c r="N729" s="252"/>
      <c r="O729" s="252"/>
      <c r="P729" s="252"/>
      <c r="Q729" s="252"/>
      <c r="R729" s="252"/>
      <c r="S729" s="252"/>
      <c r="T729" s="253"/>
      <c r="AT729" s="254" t="s">
        <v>173</v>
      </c>
      <c r="AU729" s="254" t="s">
        <v>82</v>
      </c>
      <c r="AV729" s="12" t="s">
        <v>82</v>
      </c>
      <c r="AW729" s="12" t="s">
        <v>35</v>
      </c>
      <c r="AX729" s="12" t="s">
        <v>72</v>
      </c>
      <c r="AY729" s="254" t="s">
        <v>164</v>
      </c>
    </row>
    <row r="730" s="11" customFormat="1">
      <c r="B730" s="233"/>
      <c r="C730" s="234"/>
      <c r="D730" s="235" t="s">
        <v>173</v>
      </c>
      <c r="E730" s="236" t="s">
        <v>21</v>
      </c>
      <c r="F730" s="237" t="s">
        <v>672</v>
      </c>
      <c r="G730" s="234"/>
      <c r="H730" s="236" t="s">
        <v>21</v>
      </c>
      <c r="I730" s="238"/>
      <c r="J730" s="234"/>
      <c r="K730" s="234"/>
      <c r="L730" s="239"/>
      <c r="M730" s="240"/>
      <c r="N730" s="241"/>
      <c r="O730" s="241"/>
      <c r="P730" s="241"/>
      <c r="Q730" s="241"/>
      <c r="R730" s="241"/>
      <c r="S730" s="241"/>
      <c r="T730" s="242"/>
      <c r="AT730" s="243" t="s">
        <v>173</v>
      </c>
      <c r="AU730" s="243" t="s">
        <v>82</v>
      </c>
      <c r="AV730" s="11" t="s">
        <v>80</v>
      </c>
      <c r="AW730" s="11" t="s">
        <v>35</v>
      </c>
      <c r="AX730" s="11" t="s">
        <v>72</v>
      </c>
      <c r="AY730" s="243" t="s">
        <v>164</v>
      </c>
    </row>
    <row r="731" s="11" customFormat="1">
      <c r="B731" s="233"/>
      <c r="C731" s="234"/>
      <c r="D731" s="235" t="s">
        <v>173</v>
      </c>
      <c r="E731" s="236" t="s">
        <v>21</v>
      </c>
      <c r="F731" s="237" t="s">
        <v>673</v>
      </c>
      <c r="G731" s="234"/>
      <c r="H731" s="236" t="s">
        <v>21</v>
      </c>
      <c r="I731" s="238"/>
      <c r="J731" s="234"/>
      <c r="K731" s="234"/>
      <c r="L731" s="239"/>
      <c r="M731" s="240"/>
      <c r="N731" s="241"/>
      <c r="O731" s="241"/>
      <c r="P731" s="241"/>
      <c r="Q731" s="241"/>
      <c r="R731" s="241"/>
      <c r="S731" s="241"/>
      <c r="T731" s="242"/>
      <c r="AT731" s="243" t="s">
        <v>173</v>
      </c>
      <c r="AU731" s="243" t="s">
        <v>82</v>
      </c>
      <c r="AV731" s="11" t="s">
        <v>80</v>
      </c>
      <c r="AW731" s="11" t="s">
        <v>35</v>
      </c>
      <c r="AX731" s="11" t="s">
        <v>72</v>
      </c>
      <c r="AY731" s="243" t="s">
        <v>164</v>
      </c>
    </row>
    <row r="732" s="12" customFormat="1">
      <c r="B732" s="244"/>
      <c r="C732" s="245"/>
      <c r="D732" s="235" t="s">
        <v>173</v>
      </c>
      <c r="E732" s="246" t="s">
        <v>21</v>
      </c>
      <c r="F732" s="247" t="s">
        <v>674</v>
      </c>
      <c r="G732" s="245"/>
      <c r="H732" s="248">
        <v>3.1200000000000001</v>
      </c>
      <c r="I732" s="249"/>
      <c r="J732" s="245"/>
      <c r="K732" s="245"/>
      <c r="L732" s="250"/>
      <c r="M732" s="251"/>
      <c r="N732" s="252"/>
      <c r="O732" s="252"/>
      <c r="P732" s="252"/>
      <c r="Q732" s="252"/>
      <c r="R732" s="252"/>
      <c r="S732" s="252"/>
      <c r="T732" s="253"/>
      <c r="AT732" s="254" t="s">
        <v>173</v>
      </c>
      <c r="AU732" s="254" t="s">
        <v>82</v>
      </c>
      <c r="AV732" s="12" t="s">
        <v>82</v>
      </c>
      <c r="AW732" s="12" t="s">
        <v>35</v>
      </c>
      <c r="AX732" s="12" t="s">
        <v>72</v>
      </c>
      <c r="AY732" s="254" t="s">
        <v>164</v>
      </c>
    </row>
    <row r="733" s="14" customFormat="1">
      <c r="B733" s="276"/>
      <c r="C733" s="277"/>
      <c r="D733" s="235" t="s">
        <v>173</v>
      </c>
      <c r="E733" s="278" t="s">
        <v>21</v>
      </c>
      <c r="F733" s="279" t="s">
        <v>330</v>
      </c>
      <c r="G733" s="277"/>
      <c r="H733" s="280">
        <v>3.1200000000000001</v>
      </c>
      <c r="I733" s="281"/>
      <c r="J733" s="277"/>
      <c r="K733" s="277"/>
      <c r="L733" s="282"/>
      <c r="M733" s="283"/>
      <c r="N733" s="284"/>
      <c r="O733" s="284"/>
      <c r="P733" s="284"/>
      <c r="Q733" s="284"/>
      <c r="R733" s="284"/>
      <c r="S733" s="284"/>
      <c r="T733" s="285"/>
      <c r="AT733" s="286" t="s">
        <v>173</v>
      </c>
      <c r="AU733" s="286" t="s">
        <v>82</v>
      </c>
      <c r="AV733" s="14" t="s">
        <v>185</v>
      </c>
      <c r="AW733" s="14" t="s">
        <v>35</v>
      </c>
      <c r="AX733" s="14" t="s">
        <v>72</v>
      </c>
      <c r="AY733" s="286" t="s">
        <v>164</v>
      </c>
    </row>
    <row r="734" s="11" customFormat="1">
      <c r="B734" s="233"/>
      <c r="C734" s="234"/>
      <c r="D734" s="235" t="s">
        <v>173</v>
      </c>
      <c r="E734" s="236" t="s">
        <v>21</v>
      </c>
      <c r="F734" s="237" t="s">
        <v>174</v>
      </c>
      <c r="G734" s="234"/>
      <c r="H734" s="236" t="s">
        <v>21</v>
      </c>
      <c r="I734" s="238"/>
      <c r="J734" s="234"/>
      <c r="K734" s="234"/>
      <c r="L734" s="239"/>
      <c r="M734" s="240"/>
      <c r="N734" s="241"/>
      <c r="O734" s="241"/>
      <c r="P734" s="241"/>
      <c r="Q734" s="241"/>
      <c r="R734" s="241"/>
      <c r="S734" s="241"/>
      <c r="T734" s="242"/>
      <c r="AT734" s="243" t="s">
        <v>173</v>
      </c>
      <c r="AU734" s="243" t="s">
        <v>82</v>
      </c>
      <c r="AV734" s="11" t="s">
        <v>80</v>
      </c>
      <c r="AW734" s="11" t="s">
        <v>35</v>
      </c>
      <c r="AX734" s="11" t="s">
        <v>72</v>
      </c>
      <c r="AY734" s="243" t="s">
        <v>164</v>
      </c>
    </row>
    <row r="735" s="11" customFormat="1">
      <c r="B735" s="233"/>
      <c r="C735" s="234"/>
      <c r="D735" s="235" t="s">
        <v>173</v>
      </c>
      <c r="E735" s="236" t="s">
        <v>21</v>
      </c>
      <c r="F735" s="237" t="s">
        <v>258</v>
      </c>
      <c r="G735" s="234"/>
      <c r="H735" s="236" t="s">
        <v>21</v>
      </c>
      <c r="I735" s="238"/>
      <c r="J735" s="234"/>
      <c r="K735" s="234"/>
      <c r="L735" s="239"/>
      <c r="M735" s="240"/>
      <c r="N735" s="241"/>
      <c r="O735" s="241"/>
      <c r="P735" s="241"/>
      <c r="Q735" s="241"/>
      <c r="R735" s="241"/>
      <c r="S735" s="241"/>
      <c r="T735" s="242"/>
      <c r="AT735" s="243" t="s">
        <v>173</v>
      </c>
      <c r="AU735" s="243" t="s">
        <v>82</v>
      </c>
      <c r="AV735" s="11" t="s">
        <v>80</v>
      </c>
      <c r="AW735" s="11" t="s">
        <v>35</v>
      </c>
      <c r="AX735" s="11" t="s">
        <v>72</v>
      </c>
      <c r="AY735" s="243" t="s">
        <v>164</v>
      </c>
    </row>
    <row r="736" s="11" customFormat="1">
      <c r="B736" s="233"/>
      <c r="C736" s="234"/>
      <c r="D736" s="235" t="s">
        <v>173</v>
      </c>
      <c r="E736" s="236" t="s">
        <v>21</v>
      </c>
      <c r="F736" s="237" t="s">
        <v>655</v>
      </c>
      <c r="G736" s="234"/>
      <c r="H736" s="236" t="s">
        <v>21</v>
      </c>
      <c r="I736" s="238"/>
      <c r="J736" s="234"/>
      <c r="K736" s="234"/>
      <c r="L736" s="239"/>
      <c r="M736" s="240"/>
      <c r="N736" s="241"/>
      <c r="O736" s="241"/>
      <c r="P736" s="241"/>
      <c r="Q736" s="241"/>
      <c r="R736" s="241"/>
      <c r="S736" s="241"/>
      <c r="T736" s="242"/>
      <c r="AT736" s="243" t="s">
        <v>173</v>
      </c>
      <c r="AU736" s="243" t="s">
        <v>82</v>
      </c>
      <c r="AV736" s="11" t="s">
        <v>80</v>
      </c>
      <c r="AW736" s="11" t="s">
        <v>35</v>
      </c>
      <c r="AX736" s="11" t="s">
        <v>72</v>
      </c>
      <c r="AY736" s="243" t="s">
        <v>164</v>
      </c>
    </row>
    <row r="737" s="12" customFormat="1">
      <c r="B737" s="244"/>
      <c r="C737" s="245"/>
      <c r="D737" s="235" t="s">
        <v>173</v>
      </c>
      <c r="E737" s="246" t="s">
        <v>21</v>
      </c>
      <c r="F737" s="247" t="s">
        <v>332</v>
      </c>
      <c r="G737" s="245"/>
      <c r="H737" s="248">
        <v>0.64000000000000001</v>
      </c>
      <c r="I737" s="249"/>
      <c r="J737" s="245"/>
      <c r="K737" s="245"/>
      <c r="L737" s="250"/>
      <c r="M737" s="251"/>
      <c r="N737" s="252"/>
      <c r="O737" s="252"/>
      <c r="P737" s="252"/>
      <c r="Q737" s="252"/>
      <c r="R737" s="252"/>
      <c r="S737" s="252"/>
      <c r="T737" s="253"/>
      <c r="AT737" s="254" t="s">
        <v>173</v>
      </c>
      <c r="AU737" s="254" t="s">
        <v>82</v>
      </c>
      <c r="AV737" s="12" t="s">
        <v>82</v>
      </c>
      <c r="AW737" s="12" t="s">
        <v>35</v>
      </c>
      <c r="AX737" s="12" t="s">
        <v>72</v>
      </c>
      <c r="AY737" s="254" t="s">
        <v>164</v>
      </c>
    </row>
    <row r="738" s="11" customFormat="1">
      <c r="B738" s="233"/>
      <c r="C738" s="234"/>
      <c r="D738" s="235" t="s">
        <v>173</v>
      </c>
      <c r="E738" s="236" t="s">
        <v>21</v>
      </c>
      <c r="F738" s="237" t="s">
        <v>656</v>
      </c>
      <c r="G738" s="234"/>
      <c r="H738" s="236" t="s">
        <v>21</v>
      </c>
      <c r="I738" s="238"/>
      <c r="J738" s="234"/>
      <c r="K738" s="234"/>
      <c r="L738" s="239"/>
      <c r="M738" s="240"/>
      <c r="N738" s="241"/>
      <c r="O738" s="241"/>
      <c r="P738" s="241"/>
      <c r="Q738" s="241"/>
      <c r="R738" s="241"/>
      <c r="S738" s="241"/>
      <c r="T738" s="242"/>
      <c r="AT738" s="243" t="s">
        <v>173</v>
      </c>
      <c r="AU738" s="243" t="s">
        <v>82</v>
      </c>
      <c r="AV738" s="11" t="s">
        <v>80</v>
      </c>
      <c r="AW738" s="11" t="s">
        <v>35</v>
      </c>
      <c r="AX738" s="11" t="s">
        <v>72</v>
      </c>
      <c r="AY738" s="243" t="s">
        <v>164</v>
      </c>
    </row>
    <row r="739" s="14" customFormat="1">
      <c r="B739" s="276"/>
      <c r="C739" s="277"/>
      <c r="D739" s="235" t="s">
        <v>173</v>
      </c>
      <c r="E739" s="278" t="s">
        <v>21</v>
      </c>
      <c r="F739" s="279" t="s">
        <v>330</v>
      </c>
      <c r="G739" s="277"/>
      <c r="H739" s="280">
        <v>0.64000000000000001</v>
      </c>
      <c r="I739" s="281"/>
      <c r="J739" s="277"/>
      <c r="K739" s="277"/>
      <c r="L739" s="282"/>
      <c r="M739" s="283"/>
      <c r="N739" s="284"/>
      <c r="O739" s="284"/>
      <c r="P739" s="284"/>
      <c r="Q739" s="284"/>
      <c r="R739" s="284"/>
      <c r="S739" s="284"/>
      <c r="T739" s="285"/>
      <c r="AT739" s="286" t="s">
        <v>173</v>
      </c>
      <c r="AU739" s="286" t="s">
        <v>82</v>
      </c>
      <c r="AV739" s="14" t="s">
        <v>185</v>
      </c>
      <c r="AW739" s="14" t="s">
        <v>35</v>
      </c>
      <c r="AX739" s="14" t="s">
        <v>72</v>
      </c>
      <c r="AY739" s="286" t="s">
        <v>164</v>
      </c>
    </row>
    <row r="740" s="11" customFormat="1">
      <c r="B740" s="233"/>
      <c r="C740" s="234"/>
      <c r="D740" s="235" t="s">
        <v>173</v>
      </c>
      <c r="E740" s="236" t="s">
        <v>21</v>
      </c>
      <c r="F740" s="237" t="s">
        <v>174</v>
      </c>
      <c r="G740" s="234"/>
      <c r="H740" s="236" t="s">
        <v>21</v>
      </c>
      <c r="I740" s="238"/>
      <c r="J740" s="234"/>
      <c r="K740" s="234"/>
      <c r="L740" s="239"/>
      <c r="M740" s="240"/>
      <c r="N740" s="241"/>
      <c r="O740" s="241"/>
      <c r="P740" s="241"/>
      <c r="Q740" s="241"/>
      <c r="R740" s="241"/>
      <c r="S740" s="241"/>
      <c r="T740" s="242"/>
      <c r="AT740" s="243" t="s">
        <v>173</v>
      </c>
      <c r="AU740" s="243" t="s">
        <v>82</v>
      </c>
      <c r="AV740" s="11" t="s">
        <v>80</v>
      </c>
      <c r="AW740" s="11" t="s">
        <v>35</v>
      </c>
      <c r="AX740" s="11" t="s">
        <v>72</v>
      </c>
      <c r="AY740" s="243" t="s">
        <v>164</v>
      </c>
    </row>
    <row r="741" s="11" customFormat="1">
      <c r="B741" s="233"/>
      <c r="C741" s="234"/>
      <c r="D741" s="235" t="s">
        <v>173</v>
      </c>
      <c r="E741" s="236" t="s">
        <v>21</v>
      </c>
      <c r="F741" s="237" t="s">
        <v>333</v>
      </c>
      <c r="G741" s="234"/>
      <c r="H741" s="236" t="s">
        <v>21</v>
      </c>
      <c r="I741" s="238"/>
      <c r="J741" s="234"/>
      <c r="K741" s="234"/>
      <c r="L741" s="239"/>
      <c r="M741" s="240"/>
      <c r="N741" s="241"/>
      <c r="O741" s="241"/>
      <c r="P741" s="241"/>
      <c r="Q741" s="241"/>
      <c r="R741" s="241"/>
      <c r="S741" s="241"/>
      <c r="T741" s="242"/>
      <c r="AT741" s="243" t="s">
        <v>173</v>
      </c>
      <c r="AU741" s="243" t="s">
        <v>82</v>
      </c>
      <c r="AV741" s="11" t="s">
        <v>80</v>
      </c>
      <c r="AW741" s="11" t="s">
        <v>35</v>
      </c>
      <c r="AX741" s="11" t="s">
        <v>72</v>
      </c>
      <c r="AY741" s="243" t="s">
        <v>164</v>
      </c>
    </row>
    <row r="742" s="11" customFormat="1">
      <c r="B742" s="233"/>
      <c r="C742" s="234"/>
      <c r="D742" s="235" t="s">
        <v>173</v>
      </c>
      <c r="E742" s="236" t="s">
        <v>21</v>
      </c>
      <c r="F742" s="237" t="s">
        <v>655</v>
      </c>
      <c r="G742" s="234"/>
      <c r="H742" s="236" t="s">
        <v>21</v>
      </c>
      <c r="I742" s="238"/>
      <c r="J742" s="234"/>
      <c r="K742" s="234"/>
      <c r="L742" s="239"/>
      <c r="M742" s="240"/>
      <c r="N742" s="241"/>
      <c r="O742" s="241"/>
      <c r="P742" s="241"/>
      <c r="Q742" s="241"/>
      <c r="R742" s="241"/>
      <c r="S742" s="241"/>
      <c r="T742" s="242"/>
      <c r="AT742" s="243" t="s">
        <v>173</v>
      </c>
      <c r="AU742" s="243" t="s">
        <v>82</v>
      </c>
      <c r="AV742" s="11" t="s">
        <v>80</v>
      </c>
      <c r="AW742" s="11" t="s">
        <v>35</v>
      </c>
      <c r="AX742" s="11" t="s">
        <v>72</v>
      </c>
      <c r="AY742" s="243" t="s">
        <v>164</v>
      </c>
    </row>
    <row r="743" s="12" customFormat="1">
      <c r="B743" s="244"/>
      <c r="C743" s="245"/>
      <c r="D743" s="235" t="s">
        <v>173</v>
      </c>
      <c r="E743" s="246" t="s">
        <v>21</v>
      </c>
      <c r="F743" s="247" t="s">
        <v>334</v>
      </c>
      <c r="G743" s="245"/>
      <c r="H743" s="248">
        <v>1.9199999999999999</v>
      </c>
      <c r="I743" s="249"/>
      <c r="J743" s="245"/>
      <c r="K743" s="245"/>
      <c r="L743" s="250"/>
      <c r="M743" s="251"/>
      <c r="N743" s="252"/>
      <c r="O743" s="252"/>
      <c r="P743" s="252"/>
      <c r="Q743" s="252"/>
      <c r="R743" s="252"/>
      <c r="S743" s="252"/>
      <c r="T743" s="253"/>
      <c r="AT743" s="254" t="s">
        <v>173</v>
      </c>
      <c r="AU743" s="254" t="s">
        <v>82</v>
      </c>
      <c r="AV743" s="12" t="s">
        <v>82</v>
      </c>
      <c r="AW743" s="12" t="s">
        <v>35</v>
      </c>
      <c r="AX743" s="12" t="s">
        <v>72</v>
      </c>
      <c r="AY743" s="254" t="s">
        <v>164</v>
      </c>
    </row>
    <row r="744" s="11" customFormat="1">
      <c r="B744" s="233"/>
      <c r="C744" s="234"/>
      <c r="D744" s="235" t="s">
        <v>173</v>
      </c>
      <c r="E744" s="236" t="s">
        <v>21</v>
      </c>
      <c r="F744" s="237" t="s">
        <v>656</v>
      </c>
      <c r="G744" s="234"/>
      <c r="H744" s="236" t="s">
        <v>21</v>
      </c>
      <c r="I744" s="238"/>
      <c r="J744" s="234"/>
      <c r="K744" s="234"/>
      <c r="L744" s="239"/>
      <c r="M744" s="240"/>
      <c r="N744" s="241"/>
      <c r="O744" s="241"/>
      <c r="P744" s="241"/>
      <c r="Q744" s="241"/>
      <c r="R744" s="241"/>
      <c r="S744" s="241"/>
      <c r="T744" s="242"/>
      <c r="AT744" s="243" t="s">
        <v>173</v>
      </c>
      <c r="AU744" s="243" t="s">
        <v>82</v>
      </c>
      <c r="AV744" s="11" t="s">
        <v>80</v>
      </c>
      <c r="AW744" s="11" t="s">
        <v>35</v>
      </c>
      <c r="AX744" s="11" t="s">
        <v>72</v>
      </c>
      <c r="AY744" s="243" t="s">
        <v>164</v>
      </c>
    </row>
    <row r="745" s="14" customFormat="1">
      <c r="B745" s="276"/>
      <c r="C745" s="277"/>
      <c r="D745" s="235" t="s">
        <v>173</v>
      </c>
      <c r="E745" s="278" t="s">
        <v>21</v>
      </c>
      <c r="F745" s="279" t="s">
        <v>330</v>
      </c>
      <c r="G745" s="277"/>
      <c r="H745" s="280">
        <v>1.9199999999999999</v>
      </c>
      <c r="I745" s="281"/>
      <c r="J745" s="277"/>
      <c r="K745" s="277"/>
      <c r="L745" s="282"/>
      <c r="M745" s="283"/>
      <c r="N745" s="284"/>
      <c r="O745" s="284"/>
      <c r="P745" s="284"/>
      <c r="Q745" s="284"/>
      <c r="R745" s="284"/>
      <c r="S745" s="284"/>
      <c r="T745" s="285"/>
      <c r="AT745" s="286" t="s">
        <v>173</v>
      </c>
      <c r="AU745" s="286" t="s">
        <v>82</v>
      </c>
      <c r="AV745" s="14" t="s">
        <v>185</v>
      </c>
      <c r="AW745" s="14" t="s">
        <v>35</v>
      </c>
      <c r="AX745" s="14" t="s">
        <v>72</v>
      </c>
      <c r="AY745" s="286" t="s">
        <v>164</v>
      </c>
    </row>
    <row r="746" s="11" customFormat="1">
      <c r="B746" s="233"/>
      <c r="C746" s="234"/>
      <c r="D746" s="235" t="s">
        <v>173</v>
      </c>
      <c r="E746" s="236" t="s">
        <v>21</v>
      </c>
      <c r="F746" s="237" t="s">
        <v>174</v>
      </c>
      <c r="G746" s="234"/>
      <c r="H746" s="236" t="s">
        <v>21</v>
      </c>
      <c r="I746" s="238"/>
      <c r="J746" s="234"/>
      <c r="K746" s="234"/>
      <c r="L746" s="239"/>
      <c r="M746" s="240"/>
      <c r="N746" s="241"/>
      <c r="O746" s="241"/>
      <c r="P746" s="241"/>
      <c r="Q746" s="241"/>
      <c r="R746" s="241"/>
      <c r="S746" s="241"/>
      <c r="T746" s="242"/>
      <c r="AT746" s="243" t="s">
        <v>173</v>
      </c>
      <c r="AU746" s="243" t="s">
        <v>82</v>
      </c>
      <c r="AV746" s="11" t="s">
        <v>80</v>
      </c>
      <c r="AW746" s="11" t="s">
        <v>35</v>
      </c>
      <c r="AX746" s="11" t="s">
        <v>72</v>
      </c>
      <c r="AY746" s="243" t="s">
        <v>164</v>
      </c>
    </row>
    <row r="747" s="11" customFormat="1">
      <c r="B747" s="233"/>
      <c r="C747" s="234"/>
      <c r="D747" s="235" t="s">
        <v>173</v>
      </c>
      <c r="E747" s="236" t="s">
        <v>21</v>
      </c>
      <c r="F747" s="237" t="s">
        <v>335</v>
      </c>
      <c r="G747" s="234"/>
      <c r="H747" s="236" t="s">
        <v>21</v>
      </c>
      <c r="I747" s="238"/>
      <c r="J747" s="234"/>
      <c r="K747" s="234"/>
      <c r="L747" s="239"/>
      <c r="M747" s="240"/>
      <c r="N747" s="241"/>
      <c r="O747" s="241"/>
      <c r="P747" s="241"/>
      <c r="Q747" s="241"/>
      <c r="R747" s="241"/>
      <c r="S747" s="241"/>
      <c r="T747" s="242"/>
      <c r="AT747" s="243" t="s">
        <v>173</v>
      </c>
      <c r="AU747" s="243" t="s">
        <v>82</v>
      </c>
      <c r="AV747" s="11" t="s">
        <v>80</v>
      </c>
      <c r="AW747" s="11" t="s">
        <v>35</v>
      </c>
      <c r="AX747" s="11" t="s">
        <v>72</v>
      </c>
      <c r="AY747" s="243" t="s">
        <v>164</v>
      </c>
    </row>
    <row r="748" s="11" customFormat="1">
      <c r="B748" s="233"/>
      <c r="C748" s="234"/>
      <c r="D748" s="235" t="s">
        <v>173</v>
      </c>
      <c r="E748" s="236" t="s">
        <v>21</v>
      </c>
      <c r="F748" s="237" t="s">
        <v>655</v>
      </c>
      <c r="G748" s="234"/>
      <c r="H748" s="236" t="s">
        <v>21</v>
      </c>
      <c r="I748" s="238"/>
      <c r="J748" s="234"/>
      <c r="K748" s="234"/>
      <c r="L748" s="239"/>
      <c r="M748" s="240"/>
      <c r="N748" s="241"/>
      <c r="O748" s="241"/>
      <c r="P748" s="241"/>
      <c r="Q748" s="241"/>
      <c r="R748" s="241"/>
      <c r="S748" s="241"/>
      <c r="T748" s="242"/>
      <c r="AT748" s="243" t="s">
        <v>173</v>
      </c>
      <c r="AU748" s="243" t="s">
        <v>82</v>
      </c>
      <c r="AV748" s="11" t="s">
        <v>80</v>
      </c>
      <c r="AW748" s="11" t="s">
        <v>35</v>
      </c>
      <c r="AX748" s="11" t="s">
        <v>72</v>
      </c>
      <c r="AY748" s="243" t="s">
        <v>164</v>
      </c>
    </row>
    <row r="749" s="12" customFormat="1">
      <c r="B749" s="244"/>
      <c r="C749" s="245"/>
      <c r="D749" s="235" t="s">
        <v>173</v>
      </c>
      <c r="E749" s="246" t="s">
        <v>21</v>
      </c>
      <c r="F749" s="247" t="s">
        <v>336</v>
      </c>
      <c r="G749" s="245"/>
      <c r="H749" s="248">
        <v>1.6000000000000001</v>
      </c>
      <c r="I749" s="249"/>
      <c r="J749" s="245"/>
      <c r="K749" s="245"/>
      <c r="L749" s="250"/>
      <c r="M749" s="251"/>
      <c r="N749" s="252"/>
      <c r="O749" s="252"/>
      <c r="P749" s="252"/>
      <c r="Q749" s="252"/>
      <c r="R749" s="252"/>
      <c r="S749" s="252"/>
      <c r="T749" s="253"/>
      <c r="AT749" s="254" t="s">
        <v>173</v>
      </c>
      <c r="AU749" s="254" t="s">
        <v>82</v>
      </c>
      <c r="AV749" s="12" t="s">
        <v>82</v>
      </c>
      <c r="AW749" s="12" t="s">
        <v>35</v>
      </c>
      <c r="AX749" s="12" t="s">
        <v>72</v>
      </c>
      <c r="AY749" s="254" t="s">
        <v>164</v>
      </c>
    </row>
    <row r="750" s="11" customFormat="1">
      <c r="B750" s="233"/>
      <c r="C750" s="234"/>
      <c r="D750" s="235" t="s">
        <v>173</v>
      </c>
      <c r="E750" s="236" t="s">
        <v>21</v>
      </c>
      <c r="F750" s="237" t="s">
        <v>656</v>
      </c>
      <c r="G750" s="234"/>
      <c r="H750" s="236" t="s">
        <v>21</v>
      </c>
      <c r="I750" s="238"/>
      <c r="J750" s="234"/>
      <c r="K750" s="234"/>
      <c r="L750" s="239"/>
      <c r="M750" s="240"/>
      <c r="N750" s="241"/>
      <c r="O750" s="241"/>
      <c r="P750" s="241"/>
      <c r="Q750" s="241"/>
      <c r="R750" s="241"/>
      <c r="S750" s="241"/>
      <c r="T750" s="242"/>
      <c r="AT750" s="243" t="s">
        <v>173</v>
      </c>
      <c r="AU750" s="243" t="s">
        <v>82</v>
      </c>
      <c r="AV750" s="11" t="s">
        <v>80</v>
      </c>
      <c r="AW750" s="11" t="s">
        <v>35</v>
      </c>
      <c r="AX750" s="11" t="s">
        <v>72</v>
      </c>
      <c r="AY750" s="243" t="s">
        <v>164</v>
      </c>
    </row>
    <row r="751" s="14" customFormat="1">
      <c r="B751" s="276"/>
      <c r="C751" s="277"/>
      <c r="D751" s="235" t="s">
        <v>173</v>
      </c>
      <c r="E751" s="278" t="s">
        <v>21</v>
      </c>
      <c r="F751" s="279" t="s">
        <v>330</v>
      </c>
      <c r="G751" s="277"/>
      <c r="H751" s="280">
        <v>1.6000000000000001</v>
      </c>
      <c r="I751" s="281"/>
      <c r="J751" s="277"/>
      <c r="K751" s="277"/>
      <c r="L751" s="282"/>
      <c r="M751" s="283"/>
      <c r="N751" s="284"/>
      <c r="O751" s="284"/>
      <c r="P751" s="284"/>
      <c r="Q751" s="284"/>
      <c r="R751" s="284"/>
      <c r="S751" s="284"/>
      <c r="T751" s="285"/>
      <c r="AT751" s="286" t="s">
        <v>173</v>
      </c>
      <c r="AU751" s="286" t="s">
        <v>82</v>
      </c>
      <c r="AV751" s="14" t="s">
        <v>185</v>
      </c>
      <c r="AW751" s="14" t="s">
        <v>35</v>
      </c>
      <c r="AX751" s="14" t="s">
        <v>72</v>
      </c>
      <c r="AY751" s="286" t="s">
        <v>164</v>
      </c>
    </row>
    <row r="752" s="13" customFormat="1">
      <c r="B752" s="255"/>
      <c r="C752" s="256"/>
      <c r="D752" s="235" t="s">
        <v>173</v>
      </c>
      <c r="E752" s="257" t="s">
        <v>21</v>
      </c>
      <c r="F752" s="258" t="s">
        <v>177</v>
      </c>
      <c r="G752" s="256"/>
      <c r="H752" s="259">
        <v>7.2800000000000002</v>
      </c>
      <c r="I752" s="260"/>
      <c r="J752" s="256"/>
      <c r="K752" s="256"/>
      <c r="L752" s="261"/>
      <c r="M752" s="262"/>
      <c r="N752" s="263"/>
      <c r="O752" s="263"/>
      <c r="P752" s="263"/>
      <c r="Q752" s="263"/>
      <c r="R752" s="263"/>
      <c r="S752" s="263"/>
      <c r="T752" s="264"/>
      <c r="AT752" s="265" t="s">
        <v>173</v>
      </c>
      <c r="AU752" s="265" t="s">
        <v>82</v>
      </c>
      <c r="AV752" s="13" t="s">
        <v>171</v>
      </c>
      <c r="AW752" s="13" t="s">
        <v>35</v>
      </c>
      <c r="AX752" s="13" t="s">
        <v>80</v>
      </c>
      <c r="AY752" s="265" t="s">
        <v>164</v>
      </c>
    </row>
    <row r="753" s="1" customFormat="1" ht="16.5" customHeight="1">
      <c r="B753" s="46"/>
      <c r="C753" s="266" t="s">
        <v>675</v>
      </c>
      <c r="D753" s="266" t="s">
        <v>238</v>
      </c>
      <c r="E753" s="267" t="s">
        <v>676</v>
      </c>
      <c r="F753" s="268" t="s">
        <v>677</v>
      </c>
      <c r="G753" s="269" t="s">
        <v>340</v>
      </c>
      <c r="H753" s="270">
        <v>43.68</v>
      </c>
      <c r="I753" s="271"/>
      <c r="J753" s="272">
        <f>ROUND(I753*H753,2)</f>
        <v>0</v>
      </c>
      <c r="K753" s="268" t="s">
        <v>21</v>
      </c>
      <c r="L753" s="273"/>
      <c r="M753" s="274" t="s">
        <v>21</v>
      </c>
      <c r="N753" s="275" t="s">
        <v>43</v>
      </c>
      <c r="O753" s="47"/>
      <c r="P753" s="230">
        <f>O753*H753</f>
        <v>0</v>
      </c>
      <c r="Q753" s="230">
        <v>0.001</v>
      </c>
      <c r="R753" s="230">
        <f>Q753*H753</f>
        <v>0.043680000000000004</v>
      </c>
      <c r="S753" s="230">
        <v>0</v>
      </c>
      <c r="T753" s="231">
        <f>S753*H753</f>
        <v>0</v>
      </c>
      <c r="AR753" s="24" t="s">
        <v>370</v>
      </c>
      <c r="AT753" s="24" t="s">
        <v>238</v>
      </c>
      <c r="AU753" s="24" t="s">
        <v>82</v>
      </c>
      <c r="AY753" s="24" t="s">
        <v>164</v>
      </c>
      <c r="BE753" s="232">
        <f>IF(N753="základní",J753,0)</f>
        <v>0</v>
      </c>
      <c r="BF753" s="232">
        <f>IF(N753="snížená",J753,0)</f>
        <v>0</v>
      </c>
      <c r="BG753" s="232">
        <f>IF(N753="zákl. přenesená",J753,0)</f>
        <v>0</v>
      </c>
      <c r="BH753" s="232">
        <f>IF(N753="sníž. přenesená",J753,0)</f>
        <v>0</v>
      </c>
      <c r="BI753" s="232">
        <f>IF(N753="nulová",J753,0)</f>
        <v>0</v>
      </c>
      <c r="BJ753" s="24" t="s">
        <v>80</v>
      </c>
      <c r="BK753" s="232">
        <f>ROUND(I753*H753,2)</f>
        <v>0</v>
      </c>
      <c r="BL753" s="24" t="s">
        <v>193</v>
      </c>
      <c r="BM753" s="24" t="s">
        <v>678</v>
      </c>
    </row>
    <row r="754" s="11" customFormat="1">
      <c r="B754" s="233"/>
      <c r="C754" s="234"/>
      <c r="D754" s="235" t="s">
        <v>173</v>
      </c>
      <c r="E754" s="236" t="s">
        <v>21</v>
      </c>
      <c r="F754" s="237" t="s">
        <v>174</v>
      </c>
      <c r="G754" s="234"/>
      <c r="H754" s="236" t="s">
        <v>21</v>
      </c>
      <c r="I754" s="238"/>
      <c r="J754" s="234"/>
      <c r="K754" s="234"/>
      <c r="L754" s="239"/>
      <c r="M754" s="240"/>
      <c r="N754" s="241"/>
      <c r="O754" s="241"/>
      <c r="P754" s="241"/>
      <c r="Q754" s="241"/>
      <c r="R754" s="241"/>
      <c r="S754" s="241"/>
      <c r="T754" s="242"/>
      <c r="AT754" s="243" t="s">
        <v>173</v>
      </c>
      <c r="AU754" s="243" t="s">
        <v>82</v>
      </c>
      <c r="AV754" s="11" t="s">
        <v>80</v>
      </c>
      <c r="AW754" s="11" t="s">
        <v>35</v>
      </c>
      <c r="AX754" s="11" t="s">
        <v>72</v>
      </c>
      <c r="AY754" s="243" t="s">
        <v>164</v>
      </c>
    </row>
    <row r="755" s="11" customFormat="1">
      <c r="B755" s="233"/>
      <c r="C755" s="234"/>
      <c r="D755" s="235" t="s">
        <v>173</v>
      </c>
      <c r="E755" s="236" t="s">
        <v>21</v>
      </c>
      <c r="F755" s="237" t="s">
        <v>654</v>
      </c>
      <c r="G755" s="234"/>
      <c r="H755" s="236" t="s">
        <v>21</v>
      </c>
      <c r="I755" s="238"/>
      <c r="J755" s="234"/>
      <c r="K755" s="234"/>
      <c r="L755" s="239"/>
      <c r="M755" s="240"/>
      <c r="N755" s="241"/>
      <c r="O755" s="241"/>
      <c r="P755" s="241"/>
      <c r="Q755" s="241"/>
      <c r="R755" s="241"/>
      <c r="S755" s="241"/>
      <c r="T755" s="242"/>
      <c r="AT755" s="243" t="s">
        <v>173</v>
      </c>
      <c r="AU755" s="243" t="s">
        <v>82</v>
      </c>
      <c r="AV755" s="11" t="s">
        <v>80</v>
      </c>
      <c r="AW755" s="11" t="s">
        <v>35</v>
      </c>
      <c r="AX755" s="11" t="s">
        <v>72</v>
      </c>
      <c r="AY755" s="243" t="s">
        <v>164</v>
      </c>
    </row>
    <row r="756" s="11" customFormat="1">
      <c r="B756" s="233"/>
      <c r="C756" s="234"/>
      <c r="D756" s="235" t="s">
        <v>173</v>
      </c>
      <c r="E756" s="236" t="s">
        <v>21</v>
      </c>
      <c r="F756" s="237" t="s">
        <v>669</v>
      </c>
      <c r="G756" s="234"/>
      <c r="H756" s="236" t="s">
        <v>21</v>
      </c>
      <c r="I756" s="238"/>
      <c r="J756" s="234"/>
      <c r="K756" s="234"/>
      <c r="L756" s="239"/>
      <c r="M756" s="240"/>
      <c r="N756" s="241"/>
      <c r="O756" s="241"/>
      <c r="P756" s="241"/>
      <c r="Q756" s="241"/>
      <c r="R756" s="241"/>
      <c r="S756" s="241"/>
      <c r="T756" s="242"/>
      <c r="AT756" s="243" t="s">
        <v>173</v>
      </c>
      <c r="AU756" s="243" t="s">
        <v>82</v>
      </c>
      <c r="AV756" s="11" t="s">
        <v>80</v>
      </c>
      <c r="AW756" s="11" t="s">
        <v>35</v>
      </c>
      <c r="AX756" s="11" t="s">
        <v>72</v>
      </c>
      <c r="AY756" s="243" t="s">
        <v>164</v>
      </c>
    </row>
    <row r="757" s="11" customFormat="1">
      <c r="B757" s="233"/>
      <c r="C757" s="234"/>
      <c r="D757" s="235" t="s">
        <v>173</v>
      </c>
      <c r="E757" s="236" t="s">
        <v>21</v>
      </c>
      <c r="F757" s="237" t="s">
        <v>670</v>
      </c>
      <c r="G757" s="234"/>
      <c r="H757" s="236" t="s">
        <v>21</v>
      </c>
      <c r="I757" s="238"/>
      <c r="J757" s="234"/>
      <c r="K757" s="234"/>
      <c r="L757" s="239"/>
      <c r="M757" s="240"/>
      <c r="N757" s="241"/>
      <c r="O757" s="241"/>
      <c r="P757" s="241"/>
      <c r="Q757" s="241"/>
      <c r="R757" s="241"/>
      <c r="S757" s="241"/>
      <c r="T757" s="242"/>
      <c r="AT757" s="243" t="s">
        <v>173</v>
      </c>
      <c r="AU757" s="243" t="s">
        <v>82</v>
      </c>
      <c r="AV757" s="11" t="s">
        <v>80</v>
      </c>
      <c r="AW757" s="11" t="s">
        <v>35</v>
      </c>
      <c r="AX757" s="11" t="s">
        <v>72</v>
      </c>
      <c r="AY757" s="243" t="s">
        <v>164</v>
      </c>
    </row>
    <row r="758" s="11" customFormat="1">
      <c r="B758" s="233"/>
      <c r="C758" s="234"/>
      <c r="D758" s="235" t="s">
        <v>173</v>
      </c>
      <c r="E758" s="236" t="s">
        <v>21</v>
      </c>
      <c r="F758" s="237" t="s">
        <v>671</v>
      </c>
      <c r="G758" s="234"/>
      <c r="H758" s="236" t="s">
        <v>21</v>
      </c>
      <c r="I758" s="238"/>
      <c r="J758" s="234"/>
      <c r="K758" s="234"/>
      <c r="L758" s="239"/>
      <c r="M758" s="240"/>
      <c r="N758" s="241"/>
      <c r="O758" s="241"/>
      <c r="P758" s="241"/>
      <c r="Q758" s="241"/>
      <c r="R758" s="241"/>
      <c r="S758" s="241"/>
      <c r="T758" s="242"/>
      <c r="AT758" s="243" t="s">
        <v>173</v>
      </c>
      <c r="AU758" s="243" t="s">
        <v>82</v>
      </c>
      <c r="AV758" s="11" t="s">
        <v>80</v>
      </c>
      <c r="AW758" s="11" t="s">
        <v>35</v>
      </c>
      <c r="AX758" s="11" t="s">
        <v>72</v>
      </c>
      <c r="AY758" s="243" t="s">
        <v>164</v>
      </c>
    </row>
    <row r="759" s="12" customFormat="1">
      <c r="B759" s="244"/>
      <c r="C759" s="245"/>
      <c r="D759" s="235" t="s">
        <v>173</v>
      </c>
      <c r="E759" s="246" t="s">
        <v>21</v>
      </c>
      <c r="F759" s="247" t="s">
        <v>21</v>
      </c>
      <c r="G759" s="245"/>
      <c r="H759" s="248">
        <v>0</v>
      </c>
      <c r="I759" s="249"/>
      <c r="J759" s="245"/>
      <c r="K759" s="245"/>
      <c r="L759" s="250"/>
      <c r="M759" s="251"/>
      <c r="N759" s="252"/>
      <c r="O759" s="252"/>
      <c r="P759" s="252"/>
      <c r="Q759" s="252"/>
      <c r="R759" s="252"/>
      <c r="S759" s="252"/>
      <c r="T759" s="253"/>
      <c r="AT759" s="254" t="s">
        <v>173</v>
      </c>
      <c r="AU759" s="254" t="s">
        <v>82</v>
      </c>
      <c r="AV759" s="12" t="s">
        <v>82</v>
      </c>
      <c r="AW759" s="12" t="s">
        <v>35</v>
      </c>
      <c r="AX759" s="12" t="s">
        <v>72</v>
      </c>
      <c r="AY759" s="254" t="s">
        <v>164</v>
      </c>
    </row>
    <row r="760" s="11" customFormat="1">
      <c r="B760" s="233"/>
      <c r="C760" s="234"/>
      <c r="D760" s="235" t="s">
        <v>173</v>
      </c>
      <c r="E760" s="236" t="s">
        <v>21</v>
      </c>
      <c r="F760" s="237" t="s">
        <v>672</v>
      </c>
      <c r="G760" s="234"/>
      <c r="H760" s="236" t="s">
        <v>21</v>
      </c>
      <c r="I760" s="238"/>
      <c r="J760" s="234"/>
      <c r="K760" s="234"/>
      <c r="L760" s="239"/>
      <c r="M760" s="240"/>
      <c r="N760" s="241"/>
      <c r="O760" s="241"/>
      <c r="P760" s="241"/>
      <c r="Q760" s="241"/>
      <c r="R760" s="241"/>
      <c r="S760" s="241"/>
      <c r="T760" s="242"/>
      <c r="AT760" s="243" t="s">
        <v>173</v>
      </c>
      <c r="AU760" s="243" t="s">
        <v>82</v>
      </c>
      <c r="AV760" s="11" t="s">
        <v>80</v>
      </c>
      <c r="AW760" s="11" t="s">
        <v>35</v>
      </c>
      <c r="AX760" s="11" t="s">
        <v>72</v>
      </c>
      <c r="AY760" s="243" t="s">
        <v>164</v>
      </c>
    </row>
    <row r="761" s="11" customFormat="1">
      <c r="B761" s="233"/>
      <c r="C761" s="234"/>
      <c r="D761" s="235" t="s">
        <v>173</v>
      </c>
      <c r="E761" s="236" t="s">
        <v>21</v>
      </c>
      <c r="F761" s="237" t="s">
        <v>673</v>
      </c>
      <c r="G761" s="234"/>
      <c r="H761" s="236" t="s">
        <v>21</v>
      </c>
      <c r="I761" s="238"/>
      <c r="J761" s="234"/>
      <c r="K761" s="234"/>
      <c r="L761" s="239"/>
      <c r="M761" s="240"/>
      <c r="N761" s="241"/>
      <c r="O761" s="241"/>
      <c r="P761" s="241"/>
      <c r="Q761" s="241"/>
      <c r="R761" s="241"/>
      <c r="S761" s="241"/>
      <c r="T761" s="242"/>
      <c r="AT761" s="243" t="s">
        <v>173</v>
      </c>
      <c r="AU761" s="243" t="s">
        <v>82</v>
      </c>
      <c r="AV761" s="11" t="s">
        <v>80</v>
      </c>
      <c r="AW761" s="11" t="s">
        <v>35</v>
      </c>
      <c r="AX761" s="11" t="s">
        <v>72</v>
      </c>
      <c r="AY761" s="243" t="s">
        <v>164</v>
      </c>
    </row>
    <row r="762" s="12" customFormat="1">
      <c r="B762" s="244"/>
      <c r="C762" s="245"/>
      <c r="D762" s="235" t="s">
        <v>173</v>
      </c>
      <c r="E762" s="246" t="s">
        <v>21</v>
      </c>
      <c r="F762" s="247" t="s">
        <v>679</v>
      </c>
      <c r="G762" s="245"/>
      <c r="H762" s="248">
        <v>18.719999999999999</v>
      </c>
      <c r="I762" s="249"/>
      <c r="J762" s="245"/>
      <c r="K762" s="245"/>
      <c r="L762" s="250"/>
      <c r="M762" s="251"/>
      <c r="N762" s="252"/>
      <c r="O762" s="252"/>
      <c r="P762" s="252"/>
      <c r="Q762" s="252"/>
      <c r="R762" s="252"/>
      <c r="S762" s="252"/>
      <c r="T762" s="253"/>
      <c r="AT762" s="254" t="s">
        <v>173</v>
      </c>
      <c r="AU762" s="254" t="s">
        <v>82</v>
      </c>
      <c r="AV762" s="12" t="s">
        <v>82</v>
      </c>
      <c r="AW762" s="12" t="s">
        <v>35</v>
      </c>
      <c r="AX762" s="12" t="s">
        <v>72</v>
      </c>
      <c r="AY762" s="254" t="s">
        <v>164</v>
      </c>
    </row>
    <row r="763" s="14" customFormat="1">
      <c r="B763" s="276"/>
      <c r="C763" s="277"/>
      <c r="D763" s="235" t="s">
        <v>173</v>
      </c>
      <c r="E763" s="278" t="s">
        <v>21</v>
      </c>
      <c r="F763" s="279" t="s">
        <v>330</v>
      </c>
      <c r="G763" s="277"/>
      <c r="H763" s="280">
        <v>18.719999999999999</v>
      </c>
      <c r="I763" s="281"/>
      <c r="J763" s="277"/>
      <c r="K763" s="277"/>
      <c r="L763" s="282"/>
      <c r="M763" s="283"/>
      <c r="N763" s="284"/>
      <c r="O763" s="284"/>
      <c r="P763" s="284"/>
      <c r="Q763" s="284"/>
      <c r="R763" s="284"/>
      <c r="S763" s="284"/>
      <c r="T763" s="285"/>
      <c r="AT763" s="286" t="s">
        <v>173</v>
      </c>
      <c r="AU763" s="286" t="s">
        <v>82</v>
      </c>
      <c r="AV763" s="14" t="s">
        <v>185</v>
      </c>
      <c r="AW763" s="14" t="s">
        <v>35</v>
      </c>
      <c r="AX763" s="14" t="s">
        <v>72</v>
      </c>
      <c r="AY763" s="286" t="s">
        <v>164</v>
      </c>
    </row>
    <row r="764" s="11" customFormat="1">
      <c r="B764" s="233"/>
      <c r="C764" s="234"/>
      <c r="D764" s="235" t="s">
        <v>173</v>
      </c>
      <c r="E764" s="236" t="s">
        <v>21</v>
      </c>
      <c r="F764" s="237" t="s">
        <v>174</v>
      </c>
      <c r="G764" s="234"/>
      <c r="H764" s="236" t="s">
        <v>21</v>
      </c>
      <c r="I764" s="238"/>
      <c r="J764" s="234"/>
      <c r="K764" s="234"/>
      <c r="L764" s="239"/>
      <c r="M764" s="240"/>
      <c r="N764" s="241"/>
      <c r="O764" s="241"/>
      <c r="P764" s="241"/>
      <c r="Q764" s="241"/>
      <c r="R764" s="241"/>
      <c r="S764" s="241"/>
      <c r="T764" s="242"/>
      <c r="AT764" s="243" t="s">
        <v>173</v>
      </c>
      <c r="AU764" s="243" t="s">
        <v>82</v>
      </c>
      <c r="AV764" s="11" t="s">
        <v>80</v>
      </c>
      <c r="AW764" s="11" t="s">
        <v>35</v>
      </c>
      <c r="AX764" s="11" t="s">
        <v>72</v>
      </c>
      <c r="AY764" s="243" t="s">
        <v>164</v>
      </c>
    </row>
    <row r="765" s="11" customFormat="1">
      <c r="B765" s="233"/>
      <c r="C765" s="234"/>
      <c r="D765" s="235" t="s">
        <v>173</v>
      </c>
      <c r="E765" s="236" t="s">
        <v>21</v>
      </c>
      <c r="F765" s="237" t="s">
        <v>258</v>
      </c>
      <c r="G765" s="234"/>
      <c r="H765" s="236" t="s">
        <v>21</v>
      </c>
      <c r="I765" s="238"/>
      <c r="J765" s="234"/>
      <c r="K765" s="234"/>
      <c r="L765" s="239"/>
      <c r="M765" s="240"/>
      <c r="N765" s="241"/>
      <c r="O765" s="241"/>
      <c r="P765" s="241"/>
      <c r="Q765" s="241"/>
      <c r="R765" s="241"/>
      <c r="S765" s="241"/>
      <c r="T765" s="242"/>
      <c r="AT765" s="243" t="s">
        <v>173</v>
      </c>
      <c r="AU765" s="243" t="s">
        <v>82</v>
      </c>
      <c r="AV765" s="11" t="s">
        <v>80</v>
      </c>
      <c r="AW765" s="11" t="s">
        <v>35</v>
      </c>
      <c r="AX765" s="11" t="s">
        <v>72</v>
      </c>
      <c r="AY765" s="243" t="s">
        <v>164</v>
      </c>
    </row>
    <row r="766" s="11" customFormat="1">
      <c r="B766" s="233"/>
      <c r="C766" s="234"/>
      <c r="D766" s="235" t="s">
        <v>173</v>
      </c>
      <c r="E766" s="236" t="s">
        <v>21</v>
      </c>
      <c r="F766" s="237" t="s">
        <v>655</v>
      </c>
      <c r="G766" s="234"/>
      <c r="H766" s="236" t="s">
        <v>21</v>
      </c>
      <c r="I766" s="238"/>
      <c r="J766" s="234"/>
      <c r="K766" s="234"/>
      <c r="L766" s="239"/>
      <c r="M766" s="240"/>
      <c r="N766" s="241"/>
      <c r="O766" s="241"/>
      <c r="P766" s="241"/>
      <c r="Q766" s="241"/>
      <c r="R766" s="241"/>
      <c r="S766" s="241"/>
      <c r="T766" s="242"/>
      <c r="AT766" s="243" t="s">
        <v>173</v>
      </c>
      <c r="AU766" s="243" t="s">
        <v>82</v>
      </c>
      <c r="AV766" s="11" t="s">
        <v>80</v>
      </c>
      <c r="AW766" s="11" t="s">
        <v>35</v>
      </c>
      <c r="AX766" s="11" t="s">
        <v>72</v>
      </c>
      <c r="AY766" s="243" t="s">
        <v>164</v>
      </c>
    </row>
    <row r="767" s="12" customFormat="1">
      <c r="B767" s="244"/>
      <c r="C767" s="245"/>
      <c r="D767" s="235" t="s">
        <v>173</v>
      </c>
      <c r="E767" s="246" t="s">
        <v>21</v>
      </c>
      <c r="F767" s="247" t="s">
        <v>680</v>
      </c>
      <c r="G767" s="245"/>
      <c r="H767" s="248">
        <v>3.8399999999999999</v>
      </c>
      <c r="I767" s="249"/>
      <c r="J767" s="245"/>
      <c r="K767" s="245"/>
      <c r="L767" s="250"/>
      <c r="M767" s="251"/>
      <c r="N767" s="252"/>
      <c r="O767" s="252"/>
      <c r="P767" s="252"/>
      <c r="Q767" s="252"/>
      <c r="R767" s="252"/>
      <c r="S767" s="252"/>
      <c r="T767" s="253"/>
      <c r="AT767" s="254" t="s">
        <v>173</v>
      </c>
      <c r="AU767" s="254" t="s">
        <v>82</v>
      </c>
      <c r="AV767" s="12" t="s">
        <v>82</v>
      </c>
      <c r="AW767" s="12" t="s">
        <v>35</v>
      </c>
      <c r="AX767" s="12" t="s">
        <v>72</v>
      </c>
      <c r="AY767" s="254" t="s">
        <v>164</v>
      </c>
    </row>
    <row r="768" s="11" customFormat="1">
      <c r="B768" s="233"/>
      <c r="C768" s="234"/>
      <c r="D768" s="235" t="s">
        <v>173</v>
      </c>
      <c r="E768" s="236" t="s">
        <v>21</v>
      </c>
      <c r="F768" s="237" t="s">
        <v>656</v>
      </c>
      <c r="G768" s="234"/>
      <c r="H768" s="236" t="s">
        <v>21</v>
      </c>
      <c r="I768" s="238"/>
      <c r="J768" s="234"/>
      <c r="K768" s="234"/>
      <c r="L768" s="239"/>
      <c r="M768" s="240"/>
      <c r="N768" s="241"/>
      <c r="O768" s="241"/>
      <c r="P768" s="241"/>
      <c r="Q768" s="241"/>
      <c r="R768" s="241"/>
      <c r="S768" s="241"/>
      <c r="T768" s="242"/>
      <c r="AT768" s="243" t="s">
        <v>173</v>
      </c>
      <c r="AU768" s="243" t="s">
        <v>82</v>
      </c>
      <c r="AV768" s="11" t="s">
        <v>80</v>
      </c>
      <c r="AW768" s="11" t="s">
        <v>35</v>
      </c>
      <c r="AX768" s="11" t="s">
        <v>72</v>
      </c>
      <c r="AY768" s="243" t="s">
        <v>164</v>
      </c>
    </row>
    <row r="769" s="14" customFormat="1">
      <c r="B769" s="276"/>
      <c r="C769" s="277"/>
      <c r="D769" s="235" t="s">
        <v>173</v>
      </c>
      <c r="E769" s="278" t="s">
        <v>21</v>
      </c>
      <c r="F769" s="279" t="s">
        <v>330</v>
      </c>
      <c r="G769" s="277"/>
      <c r="H769" s="280">
        <v>3.8399999999999999</v>
      </c>
      <c r="I769" s="281"/>
      <c r="J769" s="277"/>
      <c r="K769" s="277"/>
      <c r="L769" s="282"/>
      <c r="M769" s="283"/>
      <c r="N769" s="284"/>
      <c r="O769" s="284"/>
      <c r="P769" s="284"/>
      <c r="Q769" s="284"/>
      <c r="R769" s="284"/>
      <c r="S769" s="284"/>
      <c r="T769" s="285"/>
      <c r="AT769" s="286" t="s">
        <v>173</v>
      </c>
      <c r="AU769" s="286" t="s">
        <v>82</v>
      </c>
      <c r="AV769" s="14" t="s">
        <v>185</v>
      </c>
      <c r="AW769" s="14" t="s">
        <v>35</v>
      </c>
      <c r="AX769" s="14" t="s">
        <v>72</v>
      </c>
      <c r="AY769" s="286" t="s">
        <v>164</v>
      </c>
    </row>
    <row r="770" s="11" customFormat="1">
      <c r="B770" s="233"/>
      <c r="C770" s="234"/>
      <c r="D770" s="235" t="s">
        <v>173</v>
      </c>
      <c r="E770" s="236" t="s">
        <v>21</v>
      </c>
      <c r="F770" s="237" t="s">
        <v>174</v>
      </c>
      <c r="G770" s="234"/>
      <c r="H770" s="236" t="s">
        <v>21</v>
      </c>
      <c r="I770" s="238"/>
      <c r="J770" s="234"/>
      <c r="K770" s="234"/>
      <c r="L770" s="239"/>
      <c r="M770" s="240"/>
      <c r="N770" s="241"/>
      <c r="O770" s="241"/>
      <c r="P770" s="241"/>
      <c r="Q770" s="241"/>
      <c r="R770" s="241"/>
      <c r="S770" s="241"/>
      <c r="T770" s="242"/>
      <c r="AT770" s="243" t="s">
        <v>173</v>
      </c>
      <c r="AU770" s="243" t="s">
        <v>82</v>
      </c>
      <c r="AV770" s="11" t="s">
        <v>80</v>
      </c>
      <c r="AW770" s="11" t="s">
        <v>35</v>
      </c>
      <c r="AX770" s="11" t="s">
        <v>72</v>
      </c>
      <c r="AY770" s="243" t="s">
        <v>164</v>
      </c>
    </row>
    <row r="771" s="11" customFormat="1">
      <c r="B771" s="233"/>
      <c r="C771" s="234"/>
      <c r="D771" s="235" t="s">
        <v>173</v>
      </c>
      <c r="E771" s="236" t="s">
        <v>21</v>
      </c>
      <c r="F771" s="237" t="s">
        <v>333</v>
      </c>
      <c r="G771" s="234"/>
      <c r="H771" s="236" t="s">
        <v>21</v>
      </c>
      <c r="I771" s="238"/>
      <c r="J771" s="234"/>
      <c r="K771" s="234"/>
      <c r="L771" s="239"/>
      <c r="M771" s="240"/>
      <c r="N771" s="241"/>
      <c r="O771" s="241"/>
      <c r="P771" s="241"/>
      <c r="Q771" s="241"/>
      <c r="R771" s="241"/>
      <c r="S771" s="241"/>
      <c r="T771" s="242"/>
      <c r="AT771" s="243" t="s">
        <v>173</v>
      </c>
      <c r="AU771" s="243" t="s">
        <v>82</v>
      </c>
      <c r="AV771" s="11" t="s">
        <v>80</v>
      </c>
      <c r="AW771" s="11" t="s">
        <v>35</v>
      </c>
      <c r="AX771" s="11" t="s">
        <v>72</v>
      </c>
      <c r="AY771" s="243" t="s">
        <v>164</v>
      </c>
    </row>
    <row r="772" s="11" customFormat="1">
      <c r="B772" s="233"/>
      <c r="C772" s="234"/>
      <c r="D772" s="235" t="s">
        <v>173</v>
      </c>
      <c r="E772" s="236" t="s">
        <v>21</v>
      </c>
      <c r="F772" s="237" t="s">
        <v>655</v>
      </c>
      <c r="G772" s="234"/>
      <c r="H772" s="236" t="s">
        <v>21</v>
      </c>
      <c r="I772" s="238"/>
      <c r="J772" s="234"/>
      <c r="K772" s="234"/>
      <c r="L772" s="239"/>
      <c r="M772" s="240"/>
      <c r="N772" s="241"/>
      <c r="O772" s="241"/>
      <c r="P772" s="241"/>
      <c r="Q772" s="241"/>
      <c r="R772" s="241"/>
      <c r="S772" s="241"/>
      <c r="T772" s="242"/>
      <c r="AT772" s="243" t="s">
        <v>173</v>
      </c>
      <c r="AU772" s="243" t="s">
        <v>82</v>
      </c>
      <c r="AV772" s="11" t="s">
        <v>80</v>
      </c>
      <c r="AW772" s="11" t="s">
        <v>35</v>
      </c>
      <c r="AX772" s="11" t="s">
        <v>72</v>
      </c>
      <c r="AY772" s="243" t="s">
        <v>164</v>
      </c>
    </row>
    <row r="773" s="12" customFormat="1">
      <c r="B773" s="244"/>
      <c r="C773" s="245"/>
      <c r="D773" s="235" t="s">
        <v>173</v>
      </c>
      <c r="E773" s="246" t="s">
        <v>21</v>
      </c>
      <c r="F773" s="247" t="s">
        <v>681</v>
      </c>
      <c r="G773" s="245"/>
      <c r="H773" s="248">
        <v>11.52</v>
      </c>
      <c r="I773" s="249"/>
      <c r="J773" s="245"/>
      <c r="K773" s="245"/>
      <c r="L773" s="250"/>
      <c r="M773" s="251"/>
      <c r="N773" s="252"/>
      <c r="O773" s="252"/>
      <c r="P773" s="252"/>
      <c r="Q773" s="252"/>
      <c r="R773" s="252"/>
      <c r="S773" s="252"/>
      <c r="T773" s="253"/>
      <c r="AT773" s="254" t="s">
        <v>173</v>
      </c>
      <c r="AU773" s="254" t="s">
        <v>82</v>
      </c>
      <c r="AV773" s="12" t="s">
        <v>82</v>
      </c>
      <c r="AW773" s="12" t="s">
        <v>35</v>
      </c>
      <c r="AX773" s="12" t="s">
        <v>72</v>
      </c>
      <c r="AY773" s="254" t="s">
        <v>164</v>
      </c>
    </row>
    <row r="774" s="11" customFormat="1">
      <c r="B774" s="233"/>
      <c r="C774" s="234"/>
      <c r="D774" s="235" t="s">
        <v>173</v>
      </c>
      <c r="E774" s="236" t="s">
        <v>21</v>
      </c>
      <c r="F774" s="237" t="s">
        <v>656</v>
      </c>
      <c r="G774" s="234"/>
      <c r="H774" s="236" t="s">
        <v>21</v>
      </c>
      <c r="I774" s="238"/>
      <c r="J774" s="234"/>
      <c r="K774" s="234"/>
      <c r="L774" s="239"/>
      <c r="M774" s="240"/>
      <c r="N774" s="241"/>
      <c r="O774" s="241"/>
      <c r="P774" s="241"/>
      <c r="Q774" s="241"/>
      <c r="R774" s="241"/>
      <c r="S774" s="241"/>
      <c r="T774" s="242"/>
      <c r="AT774" s="243" t="s">
        <v>173</v>
      </c>
      <c r="AU774" s="243" t="s">
        <v>82</v>
      </c>
      <c r="AV774" s="11" t="s">
        <v>80</v>
      </c>
      <c r="AW774" s="11" t="s">
        <v>35</v>
      </c>
      <c r="AX774" s="11" t="s">
        <v>72</v>
      </c>
      <c r="AY774" s="243" t="s">
        <v>164</v>
      </c>
    </row>
    <row r="775" s="14" customFormat="1">
      <c r="B775" s="276"/>
      <c r="C775" s="277"/>
      <c r="D775" s="235" t="s">
        <v>173</v>
      </c>
      <c r="E775" s="278" t="s">
        <v>21</v>
      </c>
      <c r="F775" s="279" t="s">
        <v>330</v>
      </c>
      <c r="G775" s="277"/>
      <c r="H775" s="280">
        <v>11.52</v>
      </c>
      <c r="I775" s="281"/>
      <c r="J775" s="277"/>
      <c r="K775" s="277"/>
      <c r="L775" s="282"/>
      <c r="M775" s="283"/>
      <c r="N775" s="284"/>
      <c r="O775" s="284"/>
      <c r="P775" s="284"/>
      <c r="Q775" s="284"/>
      <c r="R775" s="284"/>
      <c r="S775" s="284"/>
      <c r="T775" s="285"/>
      <c r="AT775" s="286" t="s">
        <v>173</v>
      </c>
      <c r="AU775" s="286" t="s">
        <v>82</v>
      </c>
      <c r="AV775" s="14" t="s">
        <v>185</v>
      </c>
      <c r="AW775" s="14" t="s">
        <v>35</v>
      </c>
      <c r="AX775" s="14" t="s">
        <v>72</v>
      </c>
      <c r="AY775" s="286" t="s">
        <v>164</v>
      </c>
    </row>
    <row r="776" s="11" customFormat="1">
      <c r="B776" s="233"/>
      <c r="C776" s="234"/>
      <c r="D776" s="235" t="s">
        <v>173</v>
      </c>
      <c r="E776" s="236" t="s">
        <v>21</v>
      </c>
      <c r="F776" s="237" t="s">
        <v>174</v>
      </c>
      <c r="G776" s="234"/>
      <c r="H776" s="236" t="s">
        <v>21</v>
      </c>
      <c r="I776" s="238"/>
      <c r="J776" s="234"/>
      <c r="K776" s="234"/>
      <c r="L776" s="239"/>
      <c r="M776" s="240"/>
      <c r="N776" s="241"/>
      <c r="O776" s="241"/>
      <c r="P776" s="241"/>
      <c r="Q776" s="241"/>
      <c r="R776" s="241"/>
      <c r="S776" s="241"/>
      <c r="T776" s="242"/>
      <c r="AT776" s="243" t="s">
        <v>173</v>
      </c>
      <c r="AU776" s="243" t="s">
        <v>82</v>
      </c>
      <c r="AV776" s="11" t="s">
        <v>80</v>
      </c>
      <c r="AW776" s="11" t="s">
        <v>35</v>
      </c>
      <c r="AX776" s="11" t="s">
        <v>72</v>
      </c>
      <c r="AY776" s="243" t="s">
        <v>164</v>
      </c>
    </row>
    <row r="777" s="11" customFormat="1">
      <c r="B777" s="233"/>
      <c r="C777" s="234"/>
      <c r="D777" s="235" t="s">
        <v>173</v>
      </c>
      <c r="E777" s="236" t="s">
        <v>21</v>
      </c>
      <c r="F777" s="237" t="s">
        <v>335</v>
      </c>
      <c r="G777" s="234"/>
      <c r="H777" s="236" t="s">
        <v>21</v>
      </c>
      <c r="I777" s="238"/>
      <c r="J777" s="234"/>
      <c r="K777" s="234"/>
      <c r="L777" s="239"/>
      <c r="M777" s="240"/>
      <c r="N777" s="241"/>
      <c r="O777" s="241"/>
      <c r="P777" s="241"/>
      <c r="Q777" s="241"/>
      <c r="R777" s="241"/>
      <c r="S777" s="241"/>
      <c r="T777" s="242"/>
      <c r="AT777" s="243" t="s">
        <v>173</v>
      </c>
      <c r="AU777" s="243" t="s">
        <v>82</v>
      </c>
      <c r="AV777" s="11" t="s">
        <v>80</v>
      </c>
      <c r="AW777" s="11" t="s">
        <v>35</v>
      </c>
      <c r="AX777" s="11" t="s">
        <v>72</v>
      </c>
      <c r="AY777" s="243" t="s">
        <v>164</v>
      </c>
    </row>
    <row r="778" s="11" customFormat="1">
      <c r="B778" s="233"/>
      <c r="C778" s="234"/>
      <c r="D778" s="235" t="s">
        <v>173</v>
      </c>
      <c r="E778" s="236" t="s">
        <v>21</v>
      </c>
      <c r="F778" s="237" t="s">
        <v>655</v>
      </c>
      <c r="G778" s="234"/>
      <c r="H778" s="236" t="s">
        <v>21</v>
      </c>
      <c r="I778" s="238"/>
      <c r="J778" s="234"/>
      <c r="K778" s="234"/>
      <c r="L778" s="239"/>
      <c r="M778" s="240"/>
      <c r="N778" s="241"/>
      <c r="O778" s="241"/>
      <c r="P778" s="241"/>
      <c r="Q778" s="241"/>
      <c r="R778" s="241"/>
      <c r="S778" s="241"/>
      <c r="T778" s="242"/>
      <c r="AT778" s="243" t="s">
        <v>173</v>
      </c>
      <c r="AU778" s="243" t="s">
        <v>82</v>
      </c>
      <c r="AV778" s="11" t="s">
        <v>80</v>
      </c>
      <c r="AW778" s="11" t="s">
        <v>35</v>
      </c>
      <c r="AX778" s="11" t="s">
        <v>72</v>
      </c>
      <c r="AY778" s="243" t="s">
        <v>164</v>
      </c>
    </row>
    <row r="779" s="12" customFormat="1">
      <c r="B779" s="244"/>
      <c r="C779" s="245"/>
      <c r="D779" s="235" t="s">
        <v>173</v>
      </c>
      <c r="E779" s="246" t="s">
        <v>21</v>
      </c>
      <c r="F779" s="247" t="s">
        <v>682</v>
      </c>
      <c r="G779" s="245"/>
      <c r="H779" s="248">
        <v>9.5999999999999996</v>
      </c>
      <c r="I779" s="249"/>
      <c r="J779" s="245"/>
      <c r="K779" s="245"/>
      <c r="L779" s="250"/>
      <c r="M779" s="251"/>
      <c r="N779" s="252"/>
      <c r="O779" s="252"/>
      <c r="P779" s="252"/>
      <c r="Q779" s="252"/>
      <c r="R779" s="252"/>
      <c r="S779" s="252"/>
      <c r="T779" s="253"/>
      <c r="AT779" s="254" t="s">
        <v>173</v>
      </c>
      <c r="AU779" s="254" t="s">
        <v>82</v>
      </c>
      <c r="AV779" s="12" t="s">
        <v>82</v>
      </c>
      <c r="AW779" s="12" t="s">
        <v>35</v>
      </c>
      <c r="AX779" s="12" t="s">
        <v>72</v>
      </c>
      <c r="AY779" s="254" t="s">
        <v>164</v>
      </c>
    </row>
    <row r="780" s="11" customFormat="1">
      <c r="B780" s="233"/>
      <c r="C780" s="234"/>
      <c r="D780" s="235" t="s">
        <v>173</v>
      </c>
      <c r="E780" s="236" t="s">
        <v>21</v>
      </c>
      <c r="F780" s="237" t="s">
        <v>656</v>
      </c>
      <c r="G780" s="234"/>
      <c r="H780" s="236" t="s">
        <v>21</v>
      </c>
      <c r="I780" s="238"/>
      <c r="J780" s="234"/>
      <c r="K780" s="234"/>
      <c r="L780" s="239"/>
      <c r="M780" s="240"/>
      <c r="N780" s="241"/>
      <c r="O780" s="241"/>
      <c r="P780" s="241"/>
      <c r="Q780" s="241"/>
      <c r="R780" s="241"/>
      <c r="S780" s="241"/>
      <c r="T780" s="242"/>
      <c r="AT780" s="243" t="s">
        <v>173</v>
      </c>
      <c r="AU780" s="243" t="s">
        <v>82</v>
      </c>
      <c r="AV780" s="11" t="s">
        <v>80</v>
      </c>
      <c r="AW780" s="11" t="s">
        <v>35</v>
      </c>
      <c r="AX780" s="11" t="s">
        <v>72</v>
      </c>
      <c r="AY780" s="243" t="s">
        <v>164</v>
      </c>
    </row>
    <row r="781" s="14" customFormat="1">
      <c r="B781" s="276"/>
      <c r="C781" s="277"/>
      <c r="D781" s="235" t="s">
        <v>173</v>
      </c>
      <c r="E781" s="278" t="s">
        <v>21</v>
      </c>
      <c r="F781" s="279" t="s">
        <v>330</v>
      </c>
      <c r="G781" s="277"/>
      <c r="H781" s="280">
        <v>9.5999999999999996</v>
      </c>
      <c r="I781" s="281"/>
      <c r="J781" s="277"/>
      <c r="K781" s="277"/>
      <c r="L781" s="282"/>
      <c r="M781" s="283"/>
      <c r="N781" s="284"/>
      <c r="O781" s="284"/>
      <c r="P781" s="284"/>
      <c r="Q781" s="284"/>
      <c r="R781" s="284"/>
      <c r="S781" s="284"/>
      <c r="T781" s="285"/>
      <c r="AT781" s="286" t="s">
        <v>173</v>
      </c>
      <c r="AU781" s="286" t="s">
        <v>82</v>
      </c>
      <c r="AV781" s="14" t="s">
        <v>185</v>
      </c>
      <c r="AW781" s="14" t="s">
        <v>35</v>
      </c>
      <c r="AX781" s="14" t="s">
        <v>72</v>
      </c>
      <c r="AY781" s="286" t="s">
        <v>164</v>
      </c>
    </row>
    <row r="782" s="13" customFormat="1">
      <c r="B782" s="255"/>
      <c r="C782" s="256"/>
      <c r="D782" s="235" t="s">
        <v>173</v>
      </c>
      <c r="E782" s="257" t="s">
        <v>21</v>
      </c>
      <c r="F782" s="258" t="s">
        <v>177</v>
      </c>
      <c r="G782" s="256"/>
      <c r="H782" s="259">
        <v>43.68</v>
      </c>
      <c r="I782" s="260"/>
      <c r="J782" s="256"/>
      <c r="K782" s="256"/>
      <c r="L782" s="261"/>
      <c r="M782" s="262"/>
      <c r="N782" s="263"/>
      <c r="O782" s="263"/>
      <c r="P782" s="263"/>
      <c r="Q782" s="263"/>
      <c r="R782" s="263"/>
      <c r="S782" s="263"/>
      <c r="T782" s="264"/>
      <c r="AT782" s="265" t="s">
        <v>173</v>
      </c>
      <c r="AU782" s="265" t="s">
        <v>82</v>
      </c>
      <c r="AV782" s="13" t="s">
        <v>171</v>
      </c>
      <c r="AW782" s="13" t="s">
        <v>35</v>
      </c>
      <c r="AX782" s="13" t="s">
        <v>80</v>
      </c>
      <c r="AY782" s="265" t="s">
        <v>164</v>
      </c>
    </row>
    <row r="783" s="1" customFormat="1" ht="38.25" customHeight="1">
      <c r="B783" s="46"/>
      <c r="C783" s="221" t="s">
        <v>683</v>
      </c>
      <c r="D783" s="221" t="s">
        <v>166</v>
      </c>
      <c r="E783" s="222" t="s">
        <v>684</v>
      </c>
      <c r="F783" s="223" t="s">
        <v>685</v>
      </c>
      <c r="G783" s="224" t="s">
        <v>169</v>
      </c>
      <c r="H783" s="225">
        <v>31.199999999999999</v>
      </c>
      <c r="I783" s="226"/>
      <c r="J783" s="227">
        <f>ROUND(I783*H783,2)</f>
        <v>0</v>
      </c>
      <c r="K783" s="223" t="s">
        <v>170</v>
      </c>
      <c r="L783" s="72"/>
      <c r="M783" s="228" t="s">
        <v>21</v>
      </c>
      <c r="N783" s="229" t="s">
        <v>43</v>
      </c>
      <c r="O783" s="47"/>
      <c r="P783" s="230">
        <f>O783*H783</f>
        <v>0</v>
      </c>
      <c r="Q783" s="230">
        <v>0</v>
      </c>
      <c r="R783" s="230">
        <f>Q783*H783</f>
        <v>0</v>
      </c>
      <c r="S783" s="230">
        <v>0</v>
      </c>
      <c r="T783" s="231">
        <f>S783*H783</f>
        <v>0</v>
      </c>
      <c r="AR783" s="24" t="s">
        <v>193</v>
      </c>
      <c r="AT783" s="24" t="s">
        <v>166</v>
      </c>
      <c r="AU783" s="24" t="s">
        <v>82</v>
      </c>
      <c r="AY783" s="24" t="s">
        <v>164</v>
      </c>
      <c r="BE783" s="232">
        <f>IF(N783="základní",J783,0)</f>
        <v>0</v>
      </c>
      <c r="BF783" s="232">
        <f>IF(N783="snížená",J783,0)</f>
        <v>0</v>
      </c>
      <c r="BG783" s="232">
        <f>IF(N783="zákl. přenesená",J783,0)</f>
        <v>0</v>
      </c>
      <c r="BH783" s="232">
        <f>IF(N783="sníž. přenesená",J783,0)</f>
        <v>0</v>
      </c>
      <c r="BI783" s="232">
        <f>IF(N783="nulová",J783,0)</f>
        <v>0</v>
      </c>
      <c r="BJ783" s="24" t="s">
        <v>80</v>
      </c>
      <c r="BK783" s="232">
        <f>ROUND(I783*H783,2)</f>
        <v>0</v>
      </c>
      <c r="BL783" s="24" t="s">
        <v>193</v>
      </c>
      <c r="BM783" s="24" t="s">
        <v>686</v>
      </c>
    </row>
    <row r="784" s="11" customFormat="1">
      <c r="B784" s="233"/>
      <c r="C784" s="234"/>
      <c r="D784" s="235" t="s">
        <v>173</v>
      </c>
      <c r="E784" s="236" t="s">
        <v>21</v>
      </c>
      <c r="F784" s="237" t="s">
        <v>174</v>
      </c>
      <c r="G784" s="234"/>
      <c r="H784" s="236" t="s">
        <v>21</v>
      </c>
      <c r="I784" s="238"/>
      <c r="J784" s="234"/>
      <c r="K784" s="234"/>
      <c r="L784" s="239"/>
      <c r="M784" s="240"/>
      <c r="N784" s="241"/>
      <c r="O784" s="241"/>
      <c r="P784" s="241"/>
      <c r="Q784" s="241"/>
      <c r="R784" s="241"/>
      <c r="S784" s="241"/>
      <c r="T784" s="242"/>
      <c r="AT784" s="243" t="s">
        <v>173</v>
      </c>
      <c r="AU784" s="243" t="s">
        <v>82</v>
      </c>
      <c r="AV784" s="11" t="s">
        <v>80</v>
      </c>
      <c r="AW784" s="11" t="s">
        <v>35</v>
      </c>
      <c r="AX784" s="11" t="s">
        <v>72</v>
      </c>
      <c r="AY784" s="243" t="s">
        <v>164</v>
      </c>
    </row>
    <row r="785" s="11" customFormat="1">
      <c r="B785" s="233"/>
      <c r="C785" s="234"/>
      <c r="D785" s="235" t="s">
        <v>173</v>
      </c>
      <c r="E785" s="236" t="s">
        <v>21</v>
      </c>
      <c r="F785" s="237" t="s">
        <v>654</v>
      </c>
      <c r="G785" s="234"/>
      <c r="H785" s="236" t="s">
        <v>21</v>
      </c>
      <c r="I785" s="238"/>
      <c r="J785" s="234"/>
      <c r="K785" s="234"/>
      <c r="L785" s="239"/>
      <c r="M785" s="240"/>
      <c r="N785" s="241"/>
      <c r="O785" s="241"/>
      <c r="P785" s="241"/>
      <c r="Q785" s="241"/>
      <c r="R785" s="241"/>
      <c r="S785" s="241"/>
      <c r="T785" s="242"/>
      <c r="AT785" s="243" t="s">
        <v>173</v>
      </c>
      <c r="AU785" s="243" t="s">
        <v>82</v>
      </c>
      <c r="AV785" s="11" t="s">
        <v>80</v>
      </c>
      <c r="AW785" s="11" t="s">
        <v>35</v>
      </c>
      <c r="AX785" s="11" t="s">
        <v>72</v>
      </c>
      <c r="AY785" s="243" t="s">
        <v>164</v>
      </c>
    </row>
    <row r="786" s="11" customFormat="1">
      <c r="B786" s="233"/>
      <c r="C786" s="234"/>
      <c r="D786" s="235" t="s">
        <v>173</v>
      </c>
      <c r="E786" s="236" t="s">
        <v>21</v>
      </c>
      <c r="F786" s="237" t="s">
        <v>687</v>
      </c>
      <c r="G786" s="234"/>
      <c r="H786" s="236" t="s">
        <v>21</v>
      </c>
      <c r="I786" s="238"/>
      <c r="J786" s="234"/>
      <c r="K786" s="234"/>
      <c r="L786" s="239"/>
      <c r="M786" s="240"/>
      <c r="N786" s="241"/>
      <c r="O786" s="241"/>
      <c r="P786" s="241"/>
      <c r="Q786" s="241"/>
      <c r="R786" s="241"/>
      <c r="S786" s="241"/>
      <c r="T786" s="242"/>
      <c r="AT786" s="243" t="s">
        <v>173</v>
      </c>
      <c r="AU786" s="243" t="s">
        <v>82</v>
      </c>
      <c r="AV786" s="11" t="s">
        <v>80</v>
      </c>
      <c r="AW786" s="11" t="s">
        <v>35</v>
      </c>
      <c r="AX786" s="11" t="s">
        <v>72</v>
      </c>
      <c r="AY786" s="243" t="s">
        <v>164</v>
      </c>
    </row>
    <row r="787" s="12" customFormat="1">
      <c r="B787" s="244"/>
      <c r="C787" s="245"/>
      <c r="D787" s="235" t="s">
        <v>173</v>
      </c>
      <c r="E787" s="246" t="s">
        <v>21</v>
      </c>
      <c r="F787" s="247" t="s">
        <v>176</v>
      </c>
      <c r="G787" s="245"/>
      <c r="H787" s="248">
        <v>31.199999999999999</v>
      </c>
      <c r="I787" s="249"/>
      <c r="J787" s="245"/>
      <c r="K787" s="245"/>
      <c r="L787" s="250"/>
      <c r="M787" s="251"/>
      <c r="N787" s="252"/>
      <c r="O787" s="252"/>
      <c r="P787" s="252"/>
      <c r="Q787" s="252"/>
      <c r="R787" s="252"/>
      <c r="S787" s="252"/>
      <c r="T787" s="253"/>
      <c r="AT787" s="254" t="s">
        <v>173</v>
      </c>
      <c r="AU787" s="254" t="s">
        <v>82</v>
      </c>
      <c r="AV787" s="12" t="s">
        <v>82</v>
      </c>
      <c r="AW787" s="12" t="s">
        <v>35</v>
      </c>
      <c r="AX787" s="12" t="s">
        <v>72</v>
      </c>
      <c r="AY787" s="254" t="s">
        <v>164</v>
      </c>
    </row>
    <row r="788" s="11" customFormat="1">
      <c r="B788" s="233"/>
      <c r="C788" s="234"/>
      <c r="D788" s="235" t="s">
        <v>173</v>
      </c>
      <c r="E788" s="236" t="s">
        <v>21</v>
      </c>
      <c r="F788" s="237" t="s">
        <v>688</v>
      </c>
      <c r="G788" s="234"/>
      <c r="H788" s="236" t="s">
        <v>21</v>
      </c>
      <c r="I788" s="238"/>
      <c r="J788" s="234"/>
      <c r="K788" s="234"/>
      <c r="L788" s="239"/>
      <c r="M788" s="240"/>
      <c r="N788" s="241"/>
      <c r="O788" s="241"/>
      <c r="P788" s="241"/>
      <c r="Q788" s="241"/>
      <c r="R788" s="241"/>
      <c r="S788" s="241"/>
      <c r="T788" s="242"/>
      <c r="AT788" s="243" t="s">
        <v>173</v>
      </c>
      <c r="AU788" s="243" t="s">
        <v>82</v>
      </c>
      <c r="AV788" s="11" t="s">
        <v>80</v>
      </c>
      <c r="AW788" s="11" t="s">
        <v>35</v>
      </c>
      <c r="AX788" s="11" t="s">
        <v>72</v>
      </c>
      <c r="AY788" s="243" t="s">
        <v>164</v>
      </c>
    </row>
    <row r="789" s="13" customFormat="1">
      <c r="B789" s="255"/>
      <c r="C789" s="256"/>
      <c r="D789" s="235" t="s">
        <v>173</v>
      </c>
      <c r="E789" s="257" t="s">
        <v>21</v>
      </c>
      <c r="F789" s="258" t="s">
        <v>177</v>
      </c>
      <c r="G789" s="256"/>
      <c r="H789" s="259">
        <v>31.199999999999999</v>
      </c>
      <c r="I789" s="260"/>
      <c r="J789" s="256"/>
      <c r="K789" s="256"/>
      <c r="L789" s="261"/>
      <c r="M789" s="262"/>
      <c r="N789" s="263"/>
      <c r="O789" s="263"/>
      <c r="P789" s="263"/>
      <c r="Q789" s="263"/>
      <c r="R789" s="263"/>
      <c r="S789" s="263"/>
      <c r="T789" s="264"/>
      <c r="AT789" s="265" t="s">
        <v>173</v>
      </c>
      <c r="AU789" s="265" t="s">
        <v>82</v>
      </c>
      <c r="AV789" s="13" t="s">
        <v>171</v>
      </c>
      <c r="AW789" s="13" t="s">
        <v>35</v>
      </c>
      <c r="AX789" s="13" t="s">
        <v>80</v>
      </c>
      <c r="AY789" s="265" t="s">
        <v>164</v>
      </c>
    </row>
    <row r="790" s="1" customFormat="1" ht="38.25" customHeight="1">
      <c r="B790" s="46"/>
      <c r="C790" s="266" t="s">
        <v>689</v>
      </c>
      <c r="D790" s="266" t="s">
        <v>238</v>
      </c>
      <c r="E790" s="267" t="s">
        <v>690</v>
      </c>
      <c r="F790" s="268" t="s">
        <v>691</v>
      </c>
      <c r="G790" s="269" t="s">
        <v>340</v>
      </c>
      <c r="H790" s="270">
        <v>78</v>
      </c>
      <c r="I790" s="271"/>
      <c r="J790" s="272">
        <f>ROUND(I790*H790,2)</f>
        <v>0</v>
      </c>
      <c r="K790" s="268" t="s">
        <v>21</v>
      </c>
      <c r="L790" s="273"/>
      <c r="M790" s="274" t="s">
        <v>21</v>
      </c>
      <c r="N790" s="275" t="s">
        <v>43</v>
      </c>
      <c r="O790" s="47"/>
      <c r="P790" s="230">
        <f>O790*H790</f>
        <v>0</v>
      </c>
      <c r="Q790" s="230">
        <v>0.001</v>
      </c>
      <c r="R790" s="230">
        <f>Q790*H790</f>
        <v>0.078</v>
      </c>
      <c r="S790" s="230">
        <v>0</v>
      </c>
      <c r="T790" s="231">
        <f>S790*H790</f>
        <v>0</v>
      </c>
      <c r="AR790" s="24" t="s">
        <v>370</v>
      </c>
      <c r="AT790" s="24" t="s">
        <v>238</v>
      </c>
      <c r="AU790" s="24" t="s">
        <v>82</v>
      </c>
      <c r="AY790" s="24" t="s">
        <v>164</v>
      </c>
      <c r="BE790" s="232">
        <f>IF(N790="základní",J790,0)</f>
        <v>0</v>
      </c>
      <c r="BF790" s="232">
        <f>IF(N790="snížená",J790,0)</f>
        <v>0</v>
      </c>
      <c r="BG790" s="232">
        <f>IF(N790="zákl. přenesená",J790,0)</f>
        <v>0</v>
      </c>
      <c r="BH790" s="232">
        <f>IF(N790="sníž. přenesená",J790,0)</f>
        <v>0</v>
      </c>
      <c r="BI790" s="232">
        <f>IF(N790="nulová",J790,0)</f>
        <v>0</v>
      </c>
      <c r="BJ790" s="24" t="s">
        <v>80</v>
      </c>
      <c r="BK790" s="232">
        <f>ROUND(I790*H790,2)</f>
        <v>0</v>
      </c>
      <c r="BL790" s="24" t="s">
        <v>193</v>
      </c>
      <c r="BM790" s="24" t="s">
        <v>692</v>
      </c>
    </row>
    <row r="791" s="11" customFormat="1">
      <c r="B791" s="233"/>
      <c r="C791" s="234"/>
      <c r="D791" s="235" t="s">
        <v>173</v>
      </c>
      <c r="E791" s="236" t="s">
        <v>21</v>
      </c>
      <c r="F791" s="237" t="s">
        <v>688</v>
      </c>
      <c r="G791" s="234"/>
      <c r="H791" s="236" t="s">
        <v>21</v>
      </c>
      <c r="I791" s="238"/>
      <c r="J791" s="234"/>
      <c r="K791" s="234"/>
      <c r="L791" s="239"/>
      <c r="M791" s="240"/>
      <c r="N791" s="241"/>
      <c r="O791" s="241"/>
      <c r="P791" s="241"/>
      <c r="Q791" s="241"/>
      <c r="R791" s="241"/>
      <c r="S791" s="241"/>
      <c r="T791" s="242"/>
      <c r="AT791" s="243" t="s">
        <v>173</v>
      </c>
      <c r="AU791" s="243" t="s">
        <v>82</v>
      </c>
      <c r="AV791" s="11" t="s">
        <v>80</v>
      </c>
      <c r="AW791" s="11" t="s">
        <v>35</v>
      </c>
      <c r="AX791" s="11" t="s">
        <v>72</v>
      </c>
      <c r="AY791" s="243" t="s">
        <v>164</v>
      </c>
    </row>
    <row r="792" s="11" customFormat="1">
      <c r="B792" s="233"/>
      <c r="C792" s="234"/>
      <c r="D792" s="235" t="s">
        <v>173</v>
      </c>
      <c r="E792" s="236" t="s">
        <v>21</v>
      </c>
      <c r="F792" s="237" t="s">
        <v>174</v>
      </c>
      <c r="G792" s="234"/>
      <c r="H792" s="236" t="s">
        <v>21</v>
      </c>
      <c r="I792" s="238"/>
      <c r="J792" s="234"/>
      <c r="K792" s="234"/>
      <c r="L792" s="239"/>
      <c r="M792" s="240"/>
      <c r="N792" s="241"/>
      <c r="O792" s="241"/>
      <c r="P792" s="241"/>
      <c r="Q792" s="241"/>
      <c r="R792" s="241"/>
      <c r="S792" s="241"/>
      <c r="T792" s="242"/>
      <c r="AT792" s="243" t="s">
        <v>173</v>
      </c>
      <c r="AU792" s="243" t="s">
        <v>82</v>
      </c>
      <c r="AV792" s="11" t="s">
        <v>80</v>
      </c>
      <c r="AW792" s="11" t="s">
        <v>35</v>
      </c>
      <c r="AX792" s="11" t="s">
        <v>72</v>
      </c>
      <c r="AY792" s="243" t="s">
        <v>164</v>
      </c>
    </row>
    <row r="793" s="11" customFormat="1">
      <c r="B793" s="233"/>
      <c r="C793" s="234"/>
      <c r="D793" s="235" t="s">
        <v>173</v>
      </c>
      <c r="E793" s="236" t="s">
        <v>21</v>
      </c>
      <c r="F793" s="237" t="s">
        <v>654</v>
      </c>
      <c r="G793" s="234"/>
      <c r="H793" s="236" t="s">
        <v>21</v>
      </c>
      <c r="I793" s="238"/>
      <c r="J793" s="234"/>
      <c r="K793" s="234"/>
      <c r="L793" s="239"/>
      <c r="M793" s="240"/>
      <c r="N793" s="241"/>
      <c r="O793" s="241"/>
      <c r="P793" s="241"/>
      <c r="Q793" s="241"/>
      <c r="R793" s="241"/>
      <c r="S793" s="241"/>
      <c r="T793" s="242"/>
      <c r="AT793" s="243" t="s">
        <v>173</v>
      </c>
      <c r="AU793" s="243" t="s">
        <v>82</v>
      </c>
      <c r="AV793" s="11" t="s">
        <v>80</v>
      </c>
      <c r="AW793" s="11" t="s">
        <v>35</v>
      </c>
      <c r="AX793" s="11" t="s">
        <v>72</v>
      </c>
      <c r="AY793" s="243" t="s">
        <v>164</v>
      </c>
    </row>
    <row r="794" s="11" customFormat="1">
      <c r="B794" s="233"/>
      <c r="C794" s="234"/>
      <c r="D794" s="235" t="s">
        <v>173</v>
      </c>
      <c r="E794" s="236" t="s">
        <v>21</v>
      </c>
      <c r="F794" s="237" t="s">
        <v>687</v>
      </c>
      <c r="G794" s="234"/>
      <c r="H794" s="236" t="s">
        <v>21</v>
      </c>
      <c r="I794" s="238"/>
      <c r="J794" s="234"/>
      <c r="K794" s="234"/>
      <c r="L794" s="239"/>
      <c r="M794" s="240"/>
      <c r="N794" s="241"/>
      <c r="O794" s="241"/>
      <c r="P794" s="241"/>
      <c r="Q794" s="241"/>
      <c r="R794" s="241"/>
      <c r="S794" s="241"/>
      <c r="T794" s="242"/>
      <c r="AT794" s="243" t="s">
        <v>173</v>
      </c>
      <c r="AU794" s="243" t="s">
        <v>82</v>
      </c>
      <c r="AV794" s="11" t="s">
        <v>80</v>
      </c>
      <c r="AW794" s="11" t="s">
        <v>35</v>
      </c>
      <c r="AX794" s="11" t="s">
        <v>72</v>
      </c>
      <c r="AY794" s="243" t="s">
        <v>164</v>
      </c>
    </row>
    <row r="795" s="12" customFormat="1">
      <c r="B795" s="244"/>
      <c r="C795" s="245"/>
      <c r="D795" s="235" t="s">
        <v>173</v>
      </c>
      <c r="E795" s="246" t="s">
        <v>21</v>
      </c>
      <c r="F795" s="247" t="s">
        <v>693</v>
      </c>
      <c r="G795" s="245"/>
      <c r="H795" s="248">
        <v>78</v>
      </c>
      <c r="I795" s="249"/>
      <c r="J795" s="245"/>
      <c r="K795" s="245"/>
      <c r="L795" s="250"/>
      <c r="M795" s="251"/>
      <c r="N795" s="252"/>
      <c r="O795" s="252"/>
      <c r="P795" s="252"/>
      <c r="Q795" s="252"/>
      <c r="R795" s="252"/>
      <c r="S795" s="252"/>
      <c r="T795" s="253"/>
      <c r="AT795" s="254" t="s">
        <v>173</v>
      </c>
      <c r="AU795" s="254" t="s">
        <v>82</v>
      </c>
      <c r="AV795" s="12" t="s">
        <v>82</v>
      </c>
      <c r="AW795" s="12" t="s">
        <v>35</v>
      </c>
      <c r="AX795" s="12" t="s">
        <v>72</v>
      </c>
      <c r="AY795" s="254" t="s">
        <v>164</v>
      </c>
    </row>
    <row r="796" s="13" customFormat="1">
      <c r="B796" s="255"/>
      <c r="C796" s="256"/>
      <c r="D796" s="235" t="s">
        <v>173</v>
      </c>
      <c r="E796" s="257" t="s">
        <v>21</v>
      </c>
      <c r="F796" s="258" t="s">
        <v>177</v>
      </c>
      <c r="G796" s="256"/>
      <c r="H796" s="259">
        <v>78</v>
      </c>
      <c r="I796" s="260"/>
      <c r="J796" s="256"/>
      <c r="K796" s="256"/>
      <c r="L796" s="261"/>
      <c r="M796" s="262"/>
      <c r="N796" s="263"/>
      <c r="O796" s="263"/>
      <c r="P796" s="263"/>
      <c r="Q796" s="263"/>
      <c r="R796" s="263"/>
      <c r="S796" s="263"/>
      <c r="T796" s="264"/>
      <c r="AT796" s="265" t="s">
        <v>173</v>
      </c>
      <c r="AU796" s="265" t="s">
        <v>82</v>
      </c>
      <c r="AV796" s="13" t="s">
        <v>171</v>
      </c>
      <c r="AW796" s="13" t="s">
        <v>35</v>
      </c>
      <c r="AX796" s="13" t="s">
        <v>80</v>
      </c>
      <c r="AY796" s="265" t="s">
        <v>164</v>
      </c>
    </row>
    <row r="797" s="1" customFormat="1" ht="16.5" customHeight="1">
      <c r="B797" s="46"/>
      <c r="C797" s="221" t="s">
        <v>694</v>
      </c>
      <c r="D797" s="221" t="s">
        <v>166</v>
      </c>
      <c r="E797" s="222" t="s">
        <v>695</v>
      </c>
      <c r="F797" s="223" t="s">
        <v>696</v>
      </c>
      <c r="G797" s="224" t="s">
        <v>169</v>
      </c>
      <c r="H797" s="225">
        <v>4.1600000000000001</v>
      </c>
      <c r="I797" s="226"/>
      <c r="J797" s="227">
        <f>ROUND(I797*H797,2)</f>
        <v>0</v>
      </c>
      <c r="K797" s="223" t="s">
        <v>21</v>
      </c>
      <c r="L797" s="72"/>
      <c r="M797" s="228" t="s">
        <v>21</v>
      </c>
      <c r="N797" s="229" t="s">
        <v>43</v>
      </c>
      <c r="O797" s="47"/>
      <c r="P797" s="230">
        <f>O797*H797</f>
        <v>0</v>
      </c>
      <c r="Q797" s="230">
        <v>0</v>
      </c>
      <c r="R797" s="230">
        <f>Q797*H797</f>
        <v>0</v>
      </c>
      <c r="S797" s="230">
        <v>0</v>
      </c>
      <c r="T797" s="231">
        <f>S797*H797</f>
        <v>0</v>
      </c>
      <c r="AR797" s="24" t="s">
        <v>193</v>
      </c>
      <c r="AT797" s="24" t="s">
        <v>166</v>
      </c>
      <c r="AU797" s="24" t="s">
        <v>82</v>
      </c>
      <c r="AY797" s="24" t="s">
        <v>164</v>
      </c>
      <c r="BE797" s="232">
        <f>IF(N797="základní",J797,0)</f>
        <v>0</v>
      </c>
      <c r="BF797" s="232">
        <f>IF(N797="snížená",J797,0)</f>
        <v>0</v>
      </c>
      <c r="BG797" s="232">
        <f>IF(N797="zákl. přenesená",J797,0)</f>
        <v>0</v>
      </c>
      <c r="BH797" s="232">
        <f>IF(N797="sníž. přenesená",J797,0)</f>
        <v>0</v>
      </c>
      <c r="BI797" s="232">
        <f>IF(N797="nulová",J797,0)</f>
        <v>0</v>
      </c>
      <c r="BJ797" s="24" t="s">
        <v>80</v>
      </c>
      <c r="BK797" s="232">
        <f>ROUND(I797*H797,2)</f>
        <v>0</v>
      </c>
      <c r="BL797" s="24" t="s">
        <v>193</v>
      </c>
      <c r="BM797" s="24" t="s">
        <v>697</v>
      </c>
    </row>
    <row r="798" s="11" customFormat="1">
      <c r="B798" s="233"/>
      <c r="C798" s="234"/>
      <c r="D798" s="235" t="s">
        <v>173</v>
      </c>
      <c r="E798" s="236" t="s">
        <v>21</v>
      </c>
      <c r="F798" s="237" t="s">
        <v>174</v>
      </c>
      <c r="G798" s="234"/>
      <c r="H798" s="236" t="s">
        <v>21</v>
      </c>
      <c r="I798" s="238"/>
      <c r="J798" s="234"/>
      <c r="K798" s="234"/>
      <c r="L798" s="239"/>
      <c r="M798" s="240"/>
      <c r="N798" s="241"/>
      <c r="O798" s="241"/>
      <c r="P798" s="241"/>
      <c r="Q798" s="241"/>
      <c r="R798" s="241"/>
      <c r="S798" s="241"/>
      <c r="T798" s="242"/>
      <c r="AT798" s="243" t="s">
        <v>173</v>
      </c>
      <c r="AU798" s="243" t="s">
        <v>82</v>
      </c>
      <c r="AV798" s="11" t="s">
        <v>80</v>
      </c>
      <c r="AW798" s="11" t="s">
        <v>35</v>
      </c>
      <c r="AX798" s="11" t="s">
        <v>72</v>
      </c>
      <c r="AY798" s="243" t="s">
        <v>164</v>
      </c>
    </row>
    <row r="799" s="11" customFormat="1">
      <c r="B799" s="233"/>
      <c r="C799" s="234"/>
      <c r="D799" s="235" t="s">
        <v>173</v>
      </c>
      <c r="E799" s="236" t="s">
        <v>21</v>
      </c>
      <c r="F799" s="237" t="s">
        <v>258</v>
      </c>
      <c r="G799" s="234"/>
      <c r="H799" s="236" t="s">
        <v>21</v>
      </c>
      <c r="I799" s="238"/>
      <c r="J799" s="234"/>
      <c r="K799" s="234"/>
      <c r="L799" s="239"/>
      <c r="M799" s="240"/>
      <c r="N799" s="241"/>
      <c r="O799" s="241"/>
      <c r="P799" s="241"/>
      <c r="Q799" s="241"/>
      <c r="R799" s="241"/>
      <c r="S799" s="241"/>
      <c r="T799" s="242"/>
      <c r="AT799" s="243" t="s">
        <v>173</v>
      </c>
      <c r="AU799" s="243" t="s">
        <v>82</v>
      </c>
      <c r="AV799" s="11" t="s">
        <v>80</v>
      </c>
      <c r="AW799" s="11" t="s">
        <v>35</v>
      </c>
      <c r="AX799" s="11" t="s">
        <v>72</v>
      </c>
      <c r="AY799" s="243" t="s">
        <v>164</v>
      </c>
    </row>
    <row r="800" s="11" customFormat="1">
      <c r="B800" s="233"/>
      <c r="C800" s="234"/>
      <c r="D800" s="235" t="s">
        <v>173</v>
      </c>
      <c r="E800" s="236" t="s">
        <v>21</v>
      </c>
      <c r="F800" s="237" t="s">
        <v>698</v>
      </c>
      <c r="G800" s="234"/>
      <c r="H800" s="236" t="s">
        <v>21</v>
      </c>
      <c r="I800" s="238"/>
      <c r="J800" s="234"/>
      <c r="K800" s="234"/>
      <c r="L800" s="239"/>
      <c r="M800" s="240"/>
      <c r="N800" s="241"/>
      <c r="O800" s="241"/>
      <c r="P800" s="241"/>
      <c r="Q800" s="241"/>
      <c r="R800" s="241"/>
      <c r="S800" s="241"/>
      <c r="T800" s="242"/>
      <c r="AT800" s="243" t="s">
        <v>173</v>
      </c>
      <c r="AU800" s="243" t="s">
        <v>82</v>
      </c>
      <c r="AV800" s="11" t="s">
        <v>80</v>
      </c>
      <c r="AW800" s="11" t="s">
        <v>35</v>
      </c>
      <c r="AX800" s="11" t="s">
        <v>72</v>
      </c>
      <c r="AY800" s="243" t="s">
        <v>164</v>
      </c>
    </row>
    <row r="801" s="12" customFormat="1">
      <c r="B801" s="244"/>
      <c r="C801" s="245"/>
      <c r="D801" s="235" t="s">
        <v>173</v>
      </c>
      <c r="E801" s="246" t="s">
        <v>21</v>
      </c>
      <c r="F801" s="247" t="s">
        <v>332</v>
      </c>
      <c r="G801" s="245"/>
      <c r="H801" s="248">
        <v>0.64000000000000001</v>
      </c>
      <c r="I801" s="249"/>
      <c r="J801" s="245"/>
      <c r="K801" s="245"/>
      <c r="L801" s="250"/>
      <c r="M801" s="251"/>
      <c r="N801" s="252"/>
      <c r="O801" s="252"/>
      <c r="P801" s="252"/>
      <c r="Q801" s="252"/>
      <c r="R801" s="252"/>
      <c r="S801" s="252"/>
      <c r="T801" s="253"/>
      <c r="AT801" s="254" t="s">
        <v>173</v>
      </c>
      <c r="AU801" s="254" t="s">
        <v>82</v>
      </c>
      <c r="AV801" s="12" t="s">
        <v>82</v>
      </c>
      <c r="AW801" s="12" t="s">
        <v>35</v>
      </c>
      <c r="AX801" s="12" t="s">
        <v>72</v>
      </c>
      <c r="AY801" s="254" t="s">
        <v>164</v>
      </c>
    </row>
    <row r="802" s="11" customFormat="1">
      <c r="B802" s="233"/>
      <c r="C802" s="234"/>
      <c r="D802" s="235" t="s">
        <v>173</v>
      </c>
      <c r="E802" s="236" t="s">
        <v>21</v>
      </c>
      <c r="F802" s="237" t="s">
        <v>583</v>
      </c>
      <c r="G802" s="234"/>
      <c r="H802" s="236" t="s">
        <v>21</v>
      </c>
      <c r="I802" s="238"/>
      <c r="J802" s="234"/>
      <c r="K802" s="234"/>
      <c r="L802" s="239"/>
      <c r="M802" s="240"/>
      <c r="N802" s="241"/>
      <c r="O802" s="241"/>
      <c r="P802" s="241"/>
      <c r="Q802" s="241"/>
      <c r="R802" s="241"/>
      <c r="S802" s="241"/>
      <c r="T802" s="242"/>
      <c r="AT802" s="243" t="s">
        <v>173</v>
      </c>
      <c r="AU802" s="243" t="s">
        <v>82</v>
      </c>
      <c r="AV802" s="11" t="s">
        <v>80</v>
      </c>
      <c r="AW802" s="11" t="s">
        <v>35</v>
      </c>
      <c r="AX802" s="11" t="s">
        <v>72</v>
      </c>
      <c r="AY802" s="243" t="s">
        <v>164</v>
      </c>
    </row>
    <row r="803" s="14" customFormat="1">
      <c r="B803" s="276"/>
      <c r="C803" s="277"/>
      <c r="D803" s="235" t="s">
        <v>173</v>
      </c>
      <c r="E803" s="278" t="s">
        <v>21</v>
      </c>
      <c r="F803" s="279" t="s">
        <v>330</v>
      </c>
      <c r="G803" s="277"/>
      <c r="H803" s="280">
        <v>0.64000000000000001</v>
      </c>
      <c r="I803" s="281"/>
      <c r="J803" s="277"/>
      <c r="K803" s="277"/>
      <c r="L803" s="282"/>
      <c r="M803" s="283"/>
      <c r="N803" s="284"/>
      <c r="O803" s="284"/>
      <c r="P803" s="284"/>
      <c r="Q803" s="284"/>
      <c r="R803" s="284"/>
      <c r="S803" s="284"/>
      <c r="T803" s="285"/>
      <c r="AT803" s="286" t="s">
        <v>173</v>
      </c>
      <c r="AU803" s="286" t="s">
        <v>82</v>
      </c>
      <c r="AV803" s="14" t="s">
        <v>185</v>
      </c>
      <c r="AW803" s="14" t="s">
        <v>35</v>
      </c>
      <c r="AX803" s="14" t="s">
        <v>72</v>
      </c>
      <c r="AY803" s="286" t="s">
        <v>164</v>
      </c>
    </row>
    <row r="804" s="11" customFormat="1">
      <c r="B804" s="233"/>
      <c r="C804" s="234"/>
      <c r="D804" s="235" t="s">
        <v>173</v>
      </c>
      <c r="E804" s="236" t="s">
        <v>21</v>
      </c>
      <c r="F804" s="237" t="s">
        <v>174</v>
      </c>
      <c r="G804" s="234"/>
      <c r="H804" s="236" t="s">
        <v>21</v>
      </c>
      <c r="I804" s="238"/>
      <c r="J804" s="234"/>
      <c r="K804" s="234"/>
      <c r="L804" s="239"/>
      <c r="M804" s="240"/>
      <c r="N804" s="241"/>
      <c r="O804" s="241"/>
      <c r="P804" s="241"/>
      <c r="Q804" s="241"/>
      <c r="R804" s="241"/>
      <c r="S804" s="241"/>
      <c r="T804" s="242"/>
      <c r="AT804" s="243" t="s">
        <v>173</v>
      </c>
      <c r="AU804" s="243" t="s">
        <v>82</v>
      </c>
      <c r="AV804" s="11" t="s">
        <v>80</v>
      </c>
      <c r="AW804" s="11" t="s">
        <v>35</v>
      </c>
      <c r="AX804" s="11" t="s">
        <v>72</v>
      </c>
      <c r="AY804" s="243" t="s">
        <v>164</v>
      </c>
    </row>
    <row r="805" s="11" customFormat="1">
      <c r="B805" s="233"/>
      <c r="C805" s="234"/>
      <c r="D805" s="235" t="s">
        <v>173</v>
      </c>
      <c r="E805" s="236" t="s">
        <v>21</v>
      </c>
      <c r="F805" s="237" t="s">
        <v>333</v>
      </c>
      <c r="G805" s="234"/>
      <c r="H805" s="236" t="s">
        <v>21</v>
      </c>
      <c r="I805" s="238"/>
      <c r="J805" s="234"/>
      <c r="K805" s="234"/>
      <c r="L805" s="239"/>
      <c r="M805" s="240"/>
      <c r="N805" s="241"/>
      <c r="O805" s="241"/>
      <c r="P805" s="241"/>
      <c r="Q805" s="241"/>
      <c r="R805" s="241"/>
      <c r="S805" s="241"/>
      <c r="T805" s="242"/>
      <c r="AT805" s="243" t="s">
        <v>173</v>
      </c>
      <c r="AU805" s="243" t="s">
        <v>82</v>
      </c>
      <c r="AV805" s="11" t="s">
        <v>80</v>
      </c>
      <c r="AW805" s="11" t="s">
        <v>35</v>
      </c>
      <c r="AX805" s="11" t="s">
        <v>72</v>
      </c>
      <c r="AY805" s="243" t="s">
        <v>164</v>
      </c>
    </row>
    <row r="806" s="11" customFormat="1">
      <c r="B806" s="233"/>
      <c r="C806" s="234"/>
      <c r="D806" s="235" t="s">
        <v>173</v>
      </c>
      <c r="E806" s="236" t="s">
        <v>21</v>
      </c>
      <c r="F806" s="237" t="s">
        <v>699</v>
      </c>
      <c r="G806" s="234"/>
      <c r="H806" s="236" t="s">
        <v>21</v>
      </c>
      <c r="I806" s="238"/>
      <c r="J806" s="234"/>
      <c r="K806" s="234"/>
      <c r="L806" s="239"/>
      <c r="M806" s="240"/>
      <c r="N806" s="241"/>
      <c r="O806" s="241"/>
      <c r="P806" s="241"/>
      <c r="Q806" s="241"/>
      <c r="R806" s="241"/>
      <c r="S806" s="241"/>
      <c r="T806" s="242"/>
      <c r="AT806" s="243" t="s">
        <v>173</v>
      </c>
      <c r="AU806" s="243" t="s">
        <v>82</v>
      </c>
      <c r="AV806" s="11" t="s">
        <v>80</v>
      </c>
      <c r="AW806" s="11" t="s">
        <v>35</v>
      </c>
      <c r="AX806" s="11" t="s">
        <v>72</v>
      </c>
      <c r="AY806" s="243" t="s">
        <v>164</v>
      </c>
    </row>
    <row r="807" s="12" customFormat="1">
      <c r="B807" s="244"/>
      <c r="C807" s="245"/>
      <c r="D807" s="235" t="s">
        <v>173</v>
      </c>
      <c r="E807" s="246" t="s">
        <v>21</v>
      </c>
      <c r="F807" s="247" t="s">
        <v>334</v>
      </c>
      <c r="G807" s="245"/>
      <c r="H807" s="248">
        <v>1.9199999999999999</v>
      </c>
      <c r="I807" s="249"/>
      <c r="J807" s="245"/>
      <c r="K807" s="245"/>
      <c r="L807" s="250"/>
      <c r="M807" s="251"/>
      <c r="N807" s="252"/>
      <c r="O807" s="252"/>
      <c r="P807" s="252"/>
      <c r="Q807" s="252"/>
      <c r="R807" s="252"/>
      <c r="S807" s="252"/>
      <c r="T807" s="253"/>
      <c r="AT807" s="254" t="s">
        <v>173</v>
      </c>
      <c r="AU807" s="254" t="s">
        <v>82</v>
      </c>
      <c r="AV807" s="12" t="s">
        <v>82</v>
      </c>
      <c r="AW807" s="12" t="s">
        <v>35</v>
      </c>
      <c r="AX807" s="12" t="s">
        <v>72</v>
      </c>
      <c r="AY807" s="254" t="s">
        <v>164</v>
      </c>
    </row>
    <row r="808" s="11" customFormat="1">
      <c r="B808" s="233"/>
      <c r="C808" s="234"/>
      <c r="D808" s="235" t="s">
        <v>173</v>
      </c>
      <c r="E808" s="236" t="s">
        <v>21</v>
      </c>
      <c r="F808" s="237" t="s">
        <v>700</v>
      </c>
      <c r="G808" s="234"/>
      <c r="H808" s="236" t="s">
        <v>21</v>
      </c>
      <c r="I808" s="238"/>
      <c r="J808" s="234"/>
      <c r="K808" s="234"/>
      <c r="L808" s="239"/>
      <c r="M808" s="240"/>
      <c r="N808" s="241"/>
      <c r="O808" s="241"/>
      <c r="P808" s="241"/>
      <c r="Q808" s="241"/>
      <c r="R808" s="241"/>
      <c r="S808" s="241"/>
      <c r="T808" s="242"/>
      <c r="AT808" s="243" t="s">
        <v>173</v>
      </c>
      <c r="AU808" s="243" t="s">
        <v>82</v>
      </c>
      <c r="AV808" s="11" t="s">
        <v>80</v>
      </c>
      <c r="AW808" s="11" t="s">
        <v>35</v>
      </c>
      <c r="AX808" s="11" t="s">
        <v>72</v>
      </c>
      <c r="AY808" s="243" t="s">
        <v>164</v>
      </c>
    </row>
    <row r="809" s="14" customFormat="1">
      <c r="B809" s="276"/>
      <c r="C809" s="277"/>
      <c r="D809" s="235" t="s">
        <v>173</v>
      </c>
      <c r="E809" s="278" t="s">
        <v>21</v>
      </c>
      <c r="F809" s="279" t="s">
        <v>330</v>
      </c>
      <c r="G809" s="277"/>
      <c r="H809" s="280">
        <v>1.9199999999999999</v>
      </c>
      <c r="I809" s="281"/>
      <c r="J809" s="277"/>
      <c r="K809" s="277"/>
      <c r="L809" s="282"/>
      <c r="M809" s="283"/>
      <c r="N809" s="284"/>
      <c r="O809" s="284"/>
      <c r="P809" s="284"/>
      <c r="Q809" s="284"/>
      <c r="R809" s="284"/>
      <c r="S809" s="284"/>
      <c r="T809" s="285"/>
      <c r="AT809" s="286" t="s">
        <v>173</v>
      </c>
      <c r="AU809" s="286" t="s">
        <v>82</v>
      </c>
      <c r="AV809" s="14" t="s">
        <v>185</v>
      </c>
      <c r="AW809" s="14" t="s">
        <v>35</v>
      </c>
      <c r="AX809" s="14" t="s">
        <v>72</v>
      </c>
      <c r="AY809" s="286" t="s">
        <v>164</v>
      </c>
    </row>
    <row r="810" s="11" customFormat="1">
      <c r="B810" s="233"/>
      <c r="C810" s="234"/>
      <c r="D810" s="235" t="s">
        <v>173</v>
      </c>
      <c r="E810" s="236" t="s">
        <v>21</v>
      </c>
      <c r="F810" s="237" t="s">
        <v>174</v>
      </c>
      <c r="G810" s="234"/>
      <c r="H810" s="236" t="s">
        <v>21</v>
      </c>
      <c r="I810" s="238"/>
      <c r="J810" s="234"/>
      <c r="K810" s="234"/>
      <c r="L810" s="239"/>
      <c r="M810" s="240"/>
      <c r="N810" s="241"/>
      <c r="O810" s="241"/>
      <c r="P810" s="241"/>
      <c r="Q810" s="241"/>
      <c r="R810" s="241"/>
      <c r="S810" s="241"/>
      <c r="T810" s="242"/>
      <c r="AT810" s="243" t="s">
        <v>173</v>
      </c>
      <c r="AU810" s="243" t="s">
        <v>82</v>
      </c>
      <c r="AV810" s="11" t="s">
        <v>80</v>
      </c>
      <c r="AW810" s="11" t="s">
        <v>35</v>
      </c>
      <c r="AX810" s="11" t="s">
        <v>72</v>
      </c>
      <c r="AY810" s="243" t="s">
        <v>164</v>
      </c>
    </row>
    <row r="811" s="11" customFormat="1">
      <c r="B811" s="233"/>
      <c r="C811" s="234"/>
      <c r="D811" s="235" t="s">
        <v>173</v>
      </c>
      <c r="E811" s="236" t="s">
        <v>21</v>
      </c>
      <c r="F811" s="237" t="s">
        <v>335</v>
      </c>
      <c r="G811" s="234"/>
      <c r="H811" s="236" t="s">
        <v>21</v>
      </c>
      <c r="I811" s="238"/>
      <c r="J811" s="234"/>
      <c r="K811" s="234"/>
      <c r="L811" s="239"/>
      <c r="M811" s="240"/>
      <c r="N811" s="241"/>
      <c r="O811" s="241"/>
      <c r="P811" s="241"/>
      <c r="Q811" s="241"/>
      <c r="R811" s="241"/>
      <c r="S811" s="241"/>
      <c r="T811" s="242"/>
      <c r="AT811" s="243" t="s">
        <v>173</v>
      </c>
      <c r="AU811" s="243" t="s">
        <v>82</v>
      </c>
      <c r="AV811" s="11" t="s">
        <v>80</v>
      </c>
      <c r="AW811" s="11" t="s">
        <v>35</v>
      </c>
      <c r="AX811" s="11" t="s">
        <v>72</v>
      </c>
      <c r="AY811" s="243" t="s">
        <v>164</v>
      </c>
    </row>
    <row r="812" s="11" customFormat="1">
      <c r="B812" s="233"/>
      <c r="C812" s="234"/>
      <c r="D812" s="235" t="s">
        <v>173</v>
      </c>
      <c r="E812" s="236" t="s">
        <v>21</v>
      </c>
      <c r="F812" s="237" t="s">
        <v>699</v>
      </c>
      <c r="G812" s="234"/>
      <c r="H812" s="236" t="s">
        <v>21</v>
      </c>
      <c r="I812" s="238"/>
      <c r="J812" s="234"/>
      <c r="K812" s="234"/>
      <c r="L812" s="239"/>
      <c r="M812" s="240"/>
      <c r="N812" s="241"/>
      <c r="O812" s="241"/>
      <c r="P812" s="241"/>
      <c r="Q812" s="241"/>
      <c r="R812" s="241"/>
      <c r="S812" s="241"/>
      <c r="T812" s="242"/>
      <c r="AT812" s="243" t="s">
        <v>173</v>
      </c>
      <c r="AU812" s="243" t="s">
        <v>82</v>
      </c>
      <c r="AV812" s="11" t="s">
        <v>80</v>
      </c>
      <c r="AW812" s="11" t="s">
        <v>35</v>
      </c>
      <c r="AX812" s="11" t="s">
        <v>72</v>
      </c>
      <c r="AY812" s="243" t="s">
        <v>164</v>
      </c>
    </row>
    <row r="813" s="12" customFormat="1">
      <c r="B813" s="244"/>
      <c r="C813" s="245"/>
      <c r="D813" s="235" t="s">
        <v>173</v>
      </c>
      <c r="E813" s="246" t="s">
        <v>21</v>
      </c>
      <c r="F813" s="247" t="s">
        <v>336</v>
      </c>
      <c r="G813" s="245"/>
      <c r="H813" s="248">
        <v>1.6000000000000001</v>
      </c>
      <c r="I813" s="249"/>
      <c r="J813" s="245"/>
      <c r="K813" s="245"/>
      <c r="L813" s="250"/>
      <c r="M813" s="251"/>
      <c r="N813" s="252"/>
      <c r="O813" s="252"/>
      <c r="P813" s="252"/>
      <c r="Q813" s="252"/>
      <c r="R813" s="252"/>
      <c r="S813" s="252"/>
      <c r="T813" s="253"/>
      <c r="AT813" s="254" t="s">
        <v>173</v>
      </c>
      <c r="AU813" s="254" t="s">
        <v>82</v>
      </c>
      <c r="AV813" s="12" t="s">
        <v>82</v>
      </c>
      <c r="AW813" s="12" t="s">
        <v>35</v>
      </c>
      <c r="AX813" s="12" t="s">
        <v>72</v>
      </c>
      <c r="AY813" s="254" t="s">
        <v>164</v>
      </c>
    </row>
    <row r="814" s="11" customFormat="1">
      <c r="B814" s="233"/>
      <c r="C814" s="234"/>
      <c r="D814" s="235" t="s">
        <v>173</v>
      </c>
      <c r="E814" s="236" t="s">
        <v>21</v>
      </c>
      <c r="F814" s="237" t="s">
        <v>656</v>
      </c>
      <c r="G814" s="234"/>
      <c r="H814" s="236" t="s">
        <v>21</v>
      </c>
      <c r="I814" s="238"/>
      <c r="J814" s="234"/>
      <c r="K814" s="234"/>
      <c r="L814" s="239"/>
      <c r="M814" s="240"/>
      <c r="N814" s="241"/>
      <c r="O814" s="241"/>
      <c r="P814" s="241"/>
      <c r="Q814" s="241"/>
      <c r="R814" s="241"/>
      <c r="S814" s="241"/>
      <c r="T814" s="242"/>
      <c r="AT814" s="243" t="s">
        <v>173</v>
      </c>
      <c r="AU814" s="243" t="s">
        <v>82</v>
      </c>
      <c r="AV814" s="11" t="s">
        <v>80</v>
      </c>
      <c r="AW814" s="11" t="s">
        <v>35</v>
      </c>
      <c r="AX814" s="11" t="s">
        <v>72</v>
      </c>
      <c r="AY814" s="243" t="s">
        <v>164</v>
      </c>
    </row>
    <row r="815" s="14" customFormat="1">
      <c r="B815" s="276"/>
      <c r="C815" s="277"/>
      <c r="D815" s="235" t="s">
        <v>173</v>
      </c>
      <c r="E815" s="278" t="s">
        <v>21</v>
      </c>
      <c r="F815" s="279" t="s">
        <v>330</v>
      </c>
      <c r="G815" s="277"/>
      <c r="H815" s="280">
        <v>1.6000000000000001</v>
      </c>
      <c r="I815" s="281"/>
      <c r="J815" s="277"/>
      <c r="K815" s="277"/>
      <c r="L815" s="282"/>
      <c r="M815" s="283"/>
      <c r="N815" s="284"/>
      <c r="O815" s="284"/>
      <c r="P815" s="284"/>
      <c r="Q815" s="284"/>
      <c r="R815" s="284"/>
      <c r="S815" s="284"/>
      <c r="T815" s="285"/>
      <c r="AT815" s="286" t="s">
        <v>173</v>
      </c>
      <c r="AU815" s="286" t="s">
        <v>82</v>
      </c>
      <c r="AV815" s="14" t="s">
        <v>185</v>
      </c>
      <c r="AW815" s="14" t="s">
        <v>35</v>
      </c>
      <c r="AX815" s="14" t="s">
        <v>72</v>
      </c>
      <c r="AY815" s="286" t="s">
        <v>164</v>
      </c>
    </row>
    <row r="816" s="13" customFormat="1">
      <c r="B816" s="255"/>
      <c r="C816" s="256"/>
      <c r="D816" s="235" t="s">
        <v>173</v>
      </c>
      <c r="E816" s="257" t="s">
        <v>21</v>
      </c>
      <c r="F816" s="258" t="s">
        <v>177</v>
      </c>
      <c r="G816" s="256"/>
      <c r="H816" s="259">
        <v>4.1600000000000001</v>
      </c>
      <c r="I816" s="260"/>
      <c r="J816" s="256"/>
      <c r="K816" s="256"/>
      <c r="L816" s="261"/>
      <c r="M816" s="262"/>
      <c r="N816" s="263"/>
      <c r="O816" s="263"/>
      <c r="P816" s="263"/>
      <c r="Q816" s="263"/>
      <c r="R816" s="263"/>
      <c r="S816" s="263"/>
      <c r="T816" s="264"/>
      <c r="AT816" s="265" t="s">
        <v>173</v>
      </c>
      <c r="AU816" s="265" t="s">
        <v>82</v>
      </c>
      <c r="AV816" s="13" t="s">
        <v>171</v>
      </c>
      <c r="AW816" s="13" t="s">
        <v>35</v>
      </c>
      <c r="AX816" s="13" t="s">
        <v>80</v>
      </c>
      <c r="AY816" s="265" t="s">
        <v>164</v>
      </c>
    </row>
    <row r="817" s="1" customFormat="1" ht="51" customHeight="1">
      <c r="B817" s="46"/>
      <c r="C817" s="266" t="s">
        <v>701</v>
      </c>
      <c r="D817" s="266" t="s">
        <v>238</v>
      </c>
      <c r="E817" s="267" t="s">
        <v>702</v>
      </c>
      <c r="F817" s="268" t="s">
        <v>703</v>
      </c>
      <c r="G817" s="269" t="s">
        <v>340</v>
      </c>
      <c r="H817" s="270">
        <v>2.496</v>
      </c>
      <c r="I817" s="271"/>
      <c r="J817" s="272">
        <f>ROUND(I817*H817,2)</f>
        <v>0</v>
      </c>
      <c r="K817" s="268" t="s">
        <v>21</v>
      </c>
      <c r="L817" s="273"/>
      <c r="M817" s="274" t="s">
        <v>21</v>
      </c>
      <c r="N817" s="275" t="s">
        <v>43</v>
      </c>
      <c r="O817" s="47"/>
      <c r="P817" s="230">
        <f>O817*H817</f>
        <v>0</v>
      </c>
      <c r="Q817" s="230">
        <v>0.001</v>
      </c>
      <c r="R817" s="230">
        <f>Q817*H817</f>
        <v>0.002496</v>
      </c>
      <c r="S817" s="230">
        <v>0</v>
      </c>
      <c r="T817" s="231">
        <f>S817*H817</f>
        <v>0</v>
      </c>
      <c r="AR817" s="24" t="s">
        <v>370</v>
      </c>
      <c r="AT817" s="24" t="s">
        <v>238</v>
      </c>
      <c r="AU817" s="24" t="s">
        <v>82</v>
      </c>
      <c r="AY817" s="24" t="s">
        <v>164</v>
      </c>
      <c r="BE817" s="232">
        <f>IF(N817="základní",J817,0)</f>
        <v>0</v>
      </c>
      <c r="BF817" s="232">
        <f>IF(N817="snížená",J817,0)</f>
        <v>0</v>
      </c>
      <c r="BG817" s="232">
        <f>IF(N817="zákl. přenesená",J817,0)</f>
        <v>0</v>
      </c>
      <c r="BH817" s="232">
        <f>IF(N817="sníž. přenesená",J817,0)</f>
        <v>0</v>
      </c>
      <c r="BI817" s="232">
        <f>IF(N817="nulová",J817,0)</f>
        <v>0</v>
      </c>
      <c r="BJ817" s="24" t="s">
        <v>80</v>
      </c>
      <c r="BK817" s="232">
        <f>ROUND(I817*H817,2)</f>
        <v>0</v>
      </c>
      <c r="BL817" s="24" t="s">
        <v>193</v>
      </c>
      <c r="BM817" s="24" t="s">
        <v>704</v>
      </c>
    </row>
    <row r="818" s="11" customFormat="1">
      <c r="B818" s="233"/>
      <c r="C818" s="234"/>
      <c r="D818" s="235" t="s">
        <v>173</v>
      </c>
      <c r="E818" s="236" t="s">
        <v>21</v>
      </c>
      <c r="F818" s="237" t="s">
        <v>174</v>
      </c>
      <c r="G818" s="234"/>
      <c r="H818" s="236" t="s">
        <v>21</v>
      </c>
      <c r="I818" s="238"/>
      <c r="J818" s="234"/>
      <c r="K818" s="234"/>
      <c r="L818" s="239"/>
      <c r="M818" s="240"/>
      <c r="N818" s="241"/>
      <c r="O818" s="241"/>
      <c r="P818" s="241"/>
      <c r="Q818" s="241"/>
      <c r="R818" s="241"/>
      <c r="S818" s="241"/>
      <c r="T818" s="242"/>
      <c r="AT818" s="243" t="s">
        <v>173</v>
      </c>
      <c r="AU818" s="243" t="s">
        <v>82</v>
      </c>
      <c r="AV818" s="11" t="s">
        <v>80</v>
      </c>
      <c r="AW818" s="11" t="s">
        <v>35</v>
      </c>
      <c r="AX818" s="11" t="s">
        <v>72</v>
      </c>
      <c r="AY818" s="243" t="s">
        <v>164</v>
      </c>
    </row>
    <row r="819" s="11" customFormat="1">
      <c r="B819" s="233"/>
      <c r="C819" s="234"/>
      <c r="D819" s="235" t="s">
        <v>173</v>
      </c>
      <c r="E819" s="236" t="s">
        <v>21</v>
      </c>
      <c r="F819" s="237" t="s">
        <v>258</v>
      </c>
      <c r="G819" s="234"/>
      <c r="H819" s="236" t="s">
        <v>21</v>
      </c>
      <c r="I819" s="238"/>
      <c r="J819" s="234"/>
      <c r="K819" s="234"/>
      <c r="L819" s="239"/>
      <c r="M819" s="240"/>
      <c r="N819" s="241"/>
      <c r="O819" s="241"/>
      <c r="P819" s="241"/>
      <c r="Q819" s="241"/>
      <c r="R819" s="241"/>
      <c r="S819" s="241"/>
      <c r="T819" s="242"/>
      <c r="AT819" s="243" t="s">
        <v>173</v>
      </c>
      <c r="AU819" s="243" t="s">
        <v>82</v>
      </c>
      <c r="AV819" s="11" t="s">
        <v>80</v>
      </c>
      <c r="AW819" s="11" t="s">
        <v>35</v>
      </c>
      <c r="AX819" s="11" t="s">
        <v>72</v>
      </c>
      <c r="AY819" s="243" t="s">
        <v>164</v>
      </c>
    </row>
    <row r="820" s="11" customFormat="1">
      <c r="B820" s="233"/>
      <c r="C820" s="234"/>
      <c r="D820" s="235" t="s">
        <v>173</v>
      </c>
      <c r="E820" s="236" t="s">
        <v>21</v>
      </c>
      <c r="F820" s="237" t="s">
        <v>698</v>
      </c>
      <c r="G820" s="234"/>
      <c r="H820" s="236" t="s">
        <v>21</v>
      </c>
      <c r="I820" s="238"/>
      <c r="J820" s="234"/>
      <c r="K820" s="234"/>
      <c r="L820" s="239"/>
      <c r="M820" s="240"/>
      <c r="N820" s="241"/>
      <c r="O820" s="241"/>
      <c r="P820" s="241"/>
      <c r="Q820" s="241"/>
      <c r="R820" s="241"/>
      <c r="S820" s="241"/>
      <c r="T820" s="242"/>
      <c r="AT820" s="243" t="s">
        <v>173</v>
      </c>
      <c r="AU820" s="243" t="s">
        <v>82</v>
      </c>
      <c r="AV820" s="11" t="s">
        <v>80</v>
      </c>
      <c r="AW820" s="11" t="s">
        <v>35</v>
      </c>
      <c r="AX820" s="11" t="s">
        <v>72</v>
      </c>
      <c r="AY820" s="243" t="s">
        <v>164</v>
      </c>
    </row>
    <row r="821" s="12" customFormat="1">
      <c r="B821" s="244"/>
      <c r="C821" s="245"/>
      <c r="D821" s="235" t="s">
        <v>173</v>
      </c>
      <c r="E821" s="246" t="s">
        <v>21</v>
      </c>
      <c r="F821" s="247" t="s">
        <v>662</v>
      </c>
      <c r="G821" s="245"/>
      <c r="H821" s="248">
        <v>0.38400000000000001</v>
      </c>
      <c r="I821" s="249"/>
      <c r="J821" s="245"/>
      <c r="K821" s="245"/>
      <c r="L821" s="250"/>
      <c r="M821" s="251"/>
      <c r="N821" s="252"/>
      <c r="O821" s="252"/>
      <c r="P821" s="252"/>
      <c r="Q821" s="252"/>
      <c r="R821" s="252"/>
      <c r="S821" s="252"/>
      <c r="T821" s="253"/>
      <c r="AT821" s="254" t="s">
        <v>173</v>
      </c>
      <c r="AU821" s="254" t="s">
        <v>82</v>
      </c>
      <c r="AV821" s="12" t="s">
        <v>82</v>
      </c>
      <c r="AW821" s="12" t="s">
        <v>35</v>
      </c>
      <c r="AX821" s="12" t="s">
        <v>72</v>
      </c>
      <c r="AY821" s="254" t="s">
        <v>164</v>
      </c>
    </row>
    <row r="822" s="11" customFormat="1">
      <c r="B822" s="233"/>
      <c r="C822" s="234"/>
      <c r="D822" s="235" t="s">
        <v>173</v>
      </c>
      <c r="E822" s="236" t="s">
        <v>21</v>
      </c>
      <c r="F822" s="237" t="s">
        <v>583</v>
      </c>
      <c r="G822" s="234"/>
      <c r="H822" s="236" t="s">
        <v>21</v>
      </c>
      <c r="I822" s="238"/>
      <c r="J822" s="234"/>
      <c r="K822" s="234"/>
      <c r="L822" s="239"/>
      <c r="M822" s="240"/>
      <c r="N822" s="241"/>
      <c r="O822" s="241"/>
      <c r="P822" s="241"/>
      <c r="Q822" s="241"/>
      <c r="R822" s="241"/>
      <c r="S822" s="241"/>
      <c r="T822" s="242"/>
      <c r="AT822" s="243" t="s">
        <v>173</v>
      </c>
      <c r="AU822" s="243" t="s">
        <v>82</v>
      </c>
      <c r="AV822" s="11" t="s">
        <v>80</v>
      </c>
      <c r="AW822" s="11" t="s">
        <v>35</v>
      </c>
      <c r="AX822" s="11" t="s">
        <v>72</v>
      </c>
      <c r="AY822" s="243" t="s">
        <v>164</v>
      </c>
    </row>
    <row r="823" s="14" customFormat="1">
      <c r="B823" s="276"/>
      <c r="C823" s="277"/>
      <c r="D823" s="235" t="s">
        <v>173</v>
      </c>
      <c r="E823" s="278" t="s">
        <v>21</v>
      </c>
      <c r="F823" s="279" t="s">
        <v>330</v>
      </c>
      <c r="G823" s="277"/>
      <c r="H823" s="280">
        <v>0.38400000000000001</v>
      </c>
      <c r="I823" s="281"/>
      <c r="J823" s="277"/>
      <c r="K823" s="277"/>
      <c r="L823" s="282"/>
      <c r="M823" s="283"/>
      <c r="N823" s="284"/>
      <c r="O823" s="284"/>
      <c r="P823" s="284"/>
      <c r="Q823" s="284"/>
      <c r="R823" s="284"/>
      <c r="S823" s="284"/>
      <c r="T823" s="285"/>
      <c r="AT823" s="286" t="s">
        <v>173</v>
      </c>
      <c r="AU823" s="286" t="s">
        <v>82</v>
      </c>
      <c r="AV823" s="14" t="s">
        <v>185</v>
      </c>
      <c r="AW823" s="14" t="s">
        <v>35</v>
      </c>
      <c r="AX823" s="14" t="s">
        <v>72</v>
      </c>
      <c r="AY823" s="286" t="s">
        <v>164</v>
      </c>
    </row>
    <row r="824" s="11" customFormat="1">
      <c r="B824" s="233"/>
      <c r="C824" s="234"/>
      <c r="D824" s="235" t="s">
        <v>173</v>
      </c>
      <c r="E824" s="236" t="s">
        <v>21</v>
      </c>
      <c r="F824" s="237" t="s">
        <v>174</v>
      </c>
      <c r="G824" s="234"/>
      <c r="H824" s="236" t="s">
        <v>21</v>
      </c>
      <c r="I824" s="238"/>
      <c r="J824" s="234"/>
      <c r="K824" s="234"/>
      <c r="L824" s="239"/>
      <c r="M824" s="240"/>
      <c r="N824" s="241"/>
      <c r="O824" s="241"/>
      <c r="P824" s="241"/>
      <c r="Q824" s="241"/>
      <c r="R824" s="241"/>
      <c r="S824" s="241"/>
      <c r="T824" s="242"/>
      <c r="AT824" s="243" t="s">
        <v>173</v>
      </c>
      <c r="AU824" s="243" t="s">
        <v>82</v>
      </c>
      <c r="AV824" s="11" t="s">
        <v>80</v>
      </c>
      <c r="AW824" s="11" t="s">
        <v>35</v>
      </c>
      <c r="AX824" s="11" t="s">
        <v>72</v>
      </c>
      <c r="AY824" s="243" t="s">
        <v>164</v>
      </c>
    </row>
    <row r="825" s="11" customFormat="1">
      <c r="B825" s="233"/>
      <c r="C825" s="234"/>
      <c r="D825" s="235" t="s">
        <v>173</v>
      </c>
      <c r="E825" s="236" t="s">
        <v>21</v>
      </c>
      <c r="F825" s="237" t="s">
        <v>333</v>
      </c>
      <c r="G825" s="234"/>
      <c r="H825" s="236" t="s">
        <v>21</v>
      </c>
      <c r="I825" s="238"/>
      <c r="J825" s="234"/>
      <c r="K825" s="234"/>
      <c r="L825" s="239"/>
      <c r="M825" s="240"/>
      <c r="N825" s="241"/>
      <c r="O825" s="241"/>
      <c r="P825" s="241"/>
      <c r="Q825" s="241"/>
      <c r="R825" s="241"/>
      <c r="S825" s="241"/>
      <c r="T825" s="242"/>
      <c r="AT825" s="243" t="s">
        <v>173</v>
      </c>
      <c r="AU825" s="243" t="s">
        <v>82</v>
      </c>
      <c r="AV825" s="11" t="s">
        <v>80</v>
      </c>
      <c r="AW825" s="11" t="s">
        <v>35</v>
      </c>
      <c r="AX825" s="11" t="s">
        <v>72</v>
      </c>
      <c r="AY825" s="243" t="s">
        <v>164</v>
      </c>
    </row>
    <row r="826" s="11" customFormat="1">
      <c r="B826" s="233"/>
      <c r="C826" s="234"/>
      <c r="D826" s="235" t="s">
        <v>173</v>
      </c>
      <c r="E826" s="236" t="s">
        <v>21</v>
      </c>
      <c r="F826" s="237" t="s">
        <v>699</v>
      </c>
      <c r="G826" s="234"/>
      <c r="H826" s="236" t="s">
        <v>21</v>
      </c>
      <c r="I826" s="238"/>
      <c r="J826" s="234"/>
      <c r="K826" s="234"/>
      <c r="L826" s="239"/>
      <c r="M826" s="240"/>
      <c r="N826" s="241"/>
      <c r="O826" s="241"/>
      <c r="P826" s="241"/>
      <c r="Q826" s="241"/>
      <c r="R826" s="241"/>
      <c r="S826" s="241"/>
      <c r="T826" s="242"/>
      <c r="AT826" s="243" t="s">
        <v>173</v>
      </c>
      <c r="AU826" s="243" t="s">
        <v>82</v>
      </c>
      <c r="AV826" s="11" t="s">
        <v>80</v>
      </c>
      <c r="AW826" s="11" t="s">
        <v>35</v>
      </c>
      <c r="AX826" s="11" t="s">
        <v>72</v>
      </c>
      <c r="AY826" s="243" t="s">
        <v>164</v>
      </c>
    </row>
    <row r="827" s="12" customFormat="1">
      <c r="B827" s="244"/>
      <c r="C827" s="245"/>
      <c r="D827" s="235" t="s">
        <v>173</v>
      </c>
      <c r="E827" s="246" t="s">
        <v>21</v>
      </c>
      <c r="F827" s="247" t="s">
        <v>663</v>
      </c>
      <c r="G827" s="245"/>
      <c r="H827" s="248">
        <v>1.1519999999999999</v>
      </c>
      <c r="I827" s="249"/>
      <c r="J827" s="245"/>
      <c r="K827" s="245"/>
      <c r="L827" s="250"/>
      <c r="M827" s="251"/>
      <c r="N827" s="252"/>
      <c r="O827" s="252"/>
      <c r="P827" s="252"/>
      <c r="Q827" s="252"/>
      <c r="R827" s="252"/>
      <c r="S827" s="252"/>
      <c r="T827" s="253"/>
      <c r="AT827" s="254" t="s">
        <v>173</v>
      </c>
      <c r="AU827" s="254" t="s">
        <v>82</v>
      </c>
      <c r="AV827" s="12" t="s">
        <v>82</v>
      </c>
      <c r="AW827" s="12" t="s">
        <v>35</v>
      </c>
      <c r="AX827" s="12" t="s">
        <v>72</v>
      </c>
      <c r="AY827" s="254" t="s">
        <v>164</v>
      </c>
    </row>
    <row r="828" s="11" customFormat="1">
      <c r="B828" s="233"/>
      <c r="C828" s="234"/>
      <c r="D828" s="235" t="s">
        <v>173</v>
      </c>
      <c r="E828" s="236" t="s">
        <v>21</v>
      </c>
      <c r="F828" s="237" t="s">
        <v>700</v>
      </c>
      <c r="G828" s="234"/>
      <c r="H828" s="236" t="s">
        <v>21</v>
      </c>
      <c r="I828" s="238"/>
      <c r="J828" s="234"/>
      <c r="K828" s="234"/>
      <c r="L828" s="239"/>
      <c r="M828" s="240"/>
      <c r="N828" s="241"/>
      <c r="O828" s="241"/>
      <c r="P828" s="241"/>
      <c r="Q828" s="241"/>
      <c r="R828" s="241"/>
      <c r="S828" s="241"/>
      <c r="T828" s="242"/>
      <c r="AT828" s="243" t="s">
        <v>173</v>
      </c>
      <c r="AU828" s="243" t="s">
        <v>82</v>
      </c>
      <c r="AV828" s="11" t="s">
        <v>80</v>
      </c>
      <c r="AW828" s="11" t="s">
        <v>35</v>
      </c>
      <c r="AX828" s="11" t="s">
        <v>72</v>
      </c>
      <c r="AY828" s="243" t="s">
        <v>164</v>
      </c>
    </row>
    <row r="829" s="14" customFormat="1">
      <c r="B829" s="276"/>
      <c r="C829" s="277"/>
      <c r="D829" s="235" t="s">
        <v>173</v>
      </c>
      <c r="E829" s="278" t="s">
        <v>21</v>
      </c>
      <c r="F829" s="279" t="s">
        <v>330</v>
      </c>
      <c r="G829" s="277"/>
      <c r="H829" s="280">
        <v>1.1519999999999999</v>
      </c>
      <c r="I829" s="281"/>
      <c r="J829" s="277"/>
      <c r="K829" s="277"/>
      <c r="L829" s="282"/>
      <c r="M829" s="283"/>
      <c r="N829" s="284"/>
      <c r="O829" s="284"/>
      <c r="P829" s="284"/>
      <c r="Q829" s="284"/>
      <c r="R829" s="284"/>
      <c r="S829" s="284"/>
      <c r="T829" s="285"/>
      <c r="AT829" s="286" t="s">
        <v>173</v>
      </c>
      <c r="AU829" s="286" t="s">
        <v>82</v>
      </c>
      <c r="AV829" s="14" t="s">
        <v>185</v>
      </c>
      <c r="AW829" s="14" t="s">
        <v>35</v>
      </c>
      <c r="AX829" s="14" t="s">
        <v>72</v>
      </c>
      <c r="AY829" s="286" t="s">
        <v>164</v>
      </c>
    </row>
    <row r="830" s="11" customFormat="1">
      <c r="B830" s="233"/>
      <c r="C830" s="234"/>
      <c r="D830" s="235" t="s">
        <v>173</v>
      </c>
      <c r="E830" s="236" t="s">
        <v>21</v>
      </c>
      <c r="F830" s="237" t="s">
        <v>174</v>
      </c>
      <c r="G830" s="234"/>
      <c r="H830" s="236" t="s">
        <v>21</v>
      </c>
      <c r="I830" s="238"/>
      <c r="J830" s="234"/>
      <c r="K830" s="234"/>
      <c r="L830" s="239"/>
      <c r="M830" s="240"/>
      <c r="N830" s="241"/>
      <c r="O830" s="241"/>
      <c r="P830" s="241"/>
      <c r="Q830" s="241"/>
      <c r="R830" s="241"/>
      <c r="S830" s="241"/>
      <c r="T830" s="242"/>
      <c r="AT830" s="243" t="s">
        <v>173</v>
      </c>
      <c r="AU830" s="243" t="s">
        <v>82</v>
      </c>
      <c r="AV830" s="11" t="s">
        <v>80</v>
      </c>
      <c r="AW830" s="11" t="s">
        <v>35</v>
      </c>
      <c r="AX830" s="11" t="s">
        <v>72</v>
      </c>
      <c r="AY830" s="243" t="s">
        <v>164</v>
      </c>
    </row>
    <row r="831" s="11" customFormat="1">
      <c r="B831" s="233"/>
      <c r="C831" s="234"/>
      <c r="D831" s="235" t="s">
        <v>173</v>
      </c>
      <c r="E831" s="236" t="s">
        <v>21</v>
      </c>
      <c r="F831" s="237" t="s">
        <v>335</v>
      </c>
      <c r="G831" s="234"/>
      <c r="H831" s="236" t="s">
        <v>21</v>
      </c>
      <c r="I831" s="238"/>
      <c r="J831" s="234"/>
      <c r="K831" s="234"/>
      <c r="L831" s="239"/>
      <c r="M831" s="240"/>
      <c r="N831" s="241"/>
      <c r="O831" s="241"/>
      <c r="P831" s="241"/>
      <c r="Q831" s="241"/>
      <c r="R831" s="241"/>
      <c r="S831" s="241"/>
      <c r="T831" s="242"/>
      <c r="AT831" s="243" t="s">
        <v>173</v>
      </c>
      <c r="AU831" s="243" t="s">
        <v>82</v>
      </c>
      <c r="AV831" s="11" t="s">
        <v>80</v>
      </c>
      <c r="AW831" s="11" t="s">
        <v>35</v>
      </c>
      <c r="AX831" s="11" t="s">
        <v>72</v>
      </c>
      <c r="AY831" s="243" t="s">
        <v>164</v>
      </c>
    </row>
    <row r="832" s="11" customFormat="1">
      <c r="B832" s="233"/>
      <c r="C832" s="234"/>
      <c r="D832" s="235" t="s">
        <v>173</v>
      </c>
      <c r="E832" s="236" t="s">
        <v>21</v>
      </c>
      <c r="F832" s="237" t="s">
        <v>699</v>
      </c>
      <c r="G832" s="234"/>
      <c r="H832" s="236" t="s">
        <v>21</v>
      </c>
      <c r="I832" s="238"/>
      <c r="J832" s="234"/>
      <c r="K832" s="234"/>
      <c r="L832" s="239"/>
      <c r="M832" s="240"/>
      <c r="N832" s="241"/>
      <c r="O832" s="241"/>
      <c r="P832" s="241"/>
      <c r="Q832" s="241"/>
      <c r="R832" s="241"/>
      <c r="S832" s="241"/>
      <c r="T832" s="242"/>
      <c r="AT832" s="243" t="s">
        <v>173</v>
      </c>
      <c r="AU832" s="243" t="s">
        <v>82</v>
      </c>
      <c r="AV832" s="11" t="s">
        <v>80</v>
      </c>
      <c r="AW832" s="11" t="s">
        <v>35</v>
      </c>
      <c r="AX832" s="11" t="s">
        <v>72</v>
      </c>
      <c r="AY832" s="243" t="s">
        <v>164</v>
      </c>
    </row>
    <row r="833" s="12" customFormat="1">
      <c r="B833" s="244"/>
      <c r="C833" s="245"/>
      <c r="D833" s="235" t="s">
        <v>173</v>
      </c>
      <c r="E833" s="246" t="s">
        <v>21</v>
      </c>
      <c r="F833" s="247" t="s">
        <v>664</v>
      </c>
      <c r="G833" s="245"/>
      <c r="H833" s="248">
        <v>0.95999999999999996</v>
      </c>
      <c r="I833" s="249"/>
      <c r="J833" s="245"/>
      <c r="K833" s="245"/>
      <c r="L833" s="250"/>
      <c r="M833" s="251"/>
      <c r="N833" s="252"/>
      <c r="O833" s="252"/>
      <c r="P833" s="252"/>
      <c r="Q833" s="252"/>
      <c r="R833" s="252"/>
      <c r="S833" s="252"/>
      <c r="T833" s="253"/>
      <c r="AT833" s="254" t="s">
        <v>173</v>
      </c>
      <c r="AU833" s="254" t="s">
        <v>82</v>
      </c>
      <c r="AV833" s="12" t="s">
        <v>82</v>
      </c>
      <c r="AW833" s="12" t="s">
        <v>35</v>
      </c>
      <c r="AX833" s="12" t="s">
        <v>72</v>
      </c>
      <c r="AY833" s="254" t="s">
        <v>164</v>
      </c>
    </row>
    <row r="834" s="11" customFormat="1">
      <c r="B834" s="233"/>
      <c r="C834" s="234"/>
      <c r="D834" s="235" t="s">
        <v>173</v>
      </c>
      <c r="E834" s="236" t="s">
        <v>21</v>
      </c>
      <c r="F834" s="237" t="s">
        <v>656</v>
      </c>
      <c r="G834" s="234"/>
      <c r="H834" s="236" t="s">
        <v>21</v>
      </c>
      <c r="I834" s="238"/>
      <c r="J834" s="234"/>
      <c r="K834" s="234"/>
      <c r="L834" s="239"/>
      <c r="M834" s="240"/>
      <c r="N834" s="241"/>
      <c r="O834" s="241"/>
      <c r="P834" s="241"/>
      <c r="Q834" s="241"/>
      <c r="R834" s="241"/>
      <c r="S834" s="241"/>
      <c r="T834" s="242"/>
      <c r="AT834" s="243" t="s">
        <v>173</v>
      </c>
      <c r="AU834" s="243" t="s">
        <v>82</v>
      </c>
      <c r="AV834" s="11" t="s">
        <v>80</v>
      </c>
      <c r="AW834" s="11" t="s">
        <v>35</v>
      </c>
      <c r="AX834" s="11" t="s">
        <v>72</v>
      </c>
      <c r="AY834" s="243" t="s">
        <v>164</v>
      </c>
    </row>
    <row r="835" s="14" customFormat="1">
      <c r="B835" s="276"/>
      <c r="C835" s="277"/>
      <c r="D835" s="235" t="s">
        <v>173</v>
      </c>
      <c r="E835" s="278" t="s">
        <v>21</v>
      </c>
      <c r="F835" s="279" t="s">
        <v>330</v>
      </c>
      <c r="G835" s="277"/>
      <c r="H835" s="280">
        <v>0.95999999999999996</v>
      </c>
      <c r="I835" s="281"/>
      <c r="J835" s="277"/>
      <c r="K835" s="277"/>
      <c r="L835" s="282"/>
      <c r="M835" s="283"/>
      <c r="N835" s="284"/>
      <c r="O835" s="284"/>
      <c r="P835" s="284"/>
      <c r="Q835" s="284"/>
      <c r="R835" s="284"/>
      <c r="S835" s="284"/>
      <c r="T835" s="285"/>
      <c r="AT835" s="286" t="s">
        <v>173</v>
      </c>
      <c r="AU835" s="286" t="s">
        <v>82</v>
      </c>
      <c r="AV835" s="14" t="s">
        <v>185</v>
      </c>
      <c r="AW835" s="14" t="s">
        <v>35</v>
      </c>
      <c r="AX835" s="14" t="s">
        <v>72</v>
      </c>
      <c r="AY835" s="286" t="s">
        <v>164</v>
      </c>
    </row>
    <row r="836" s="13" customFormat="1">
      <c r="B836" s="255"/>
      <c r="C836" s="256"/>
      <c r="D836" s="235" t="s">
        <v>173</v>
      </c>
      <c r="E836" s="257" t="s">
        <v>21</v>
      </c>
      <c r="F836" s="258" t="s">
        <v>177</v>
      </c>
      <c r="G836" s="256"/>
      <c r="H836" s="259">
        <v>2.496</v>
      </c>
      <c r="I836" s="260"/>
      <c r="J836" s="256"/>
      <c r="K836" s="256"/>
      <c r="L836" s="261"/>
      <c r="M836" s="262"/>
      <c r="N836" s="263"/>
      <c r="O836" s="263"/>
      <c r="P836" s="263"/>
      <c r="Q836" s="263"/>
      <c r="R836" s="263"/>
      <c r="S836" s="263"/>
      <c r="T836" s="264"/>
      <c r="AT836" s="265" t="s">
        <v>173</v>
      </c>
      <c r="AU836" s="265" t="s">
        <v>82</v>
      </c>
      <c r="AV836" s="13" t="s">
        <v>171</v>
      </c>
      <c r="AW836" s="13" t="s">
        <v>35</v>
      </c>
      <c r="AX836" s="13" t="s">
        <v>80</v>
      </c>
      <c r="AY836" s="265" t="s">
        <v>164</v>
      </c>
    </row>
    <row r="837" s="1" customFormat="1" ht="25.5" customHeight="1">
      <c r="B837" s="46"/>
      <c r="C837" s="221" t="s">
        <v>705</v>
      </c>
      <c r="D837" s="221" t="s">
        <v>166</v>
      </c>
      <c r="E837" s="222" t="s">
        <v>706</v>
      </c>
      <c r="F837" s="223" t="s">
        <v>707</v>
      </c>
      <c r="G837" s="224" t="s">
        <v>228</v>
      </c>
      <c r="H837" s="225">
        <v>0.14499999999999999</v>
      </c>
      <c r="I837" s="226"/>
      <c r="J837" s="227">
        <f>ROUND(I837*H837,2)</f>
        <v>0</v>
      </c>
      <c r="K837" s="223" t="s">
        <v>170</v>
      </c>
      <c r="L837" s="72"/>
      <c r="M837" s="228" t="s">
        <v>21</v>
      </c>
      <c r="N837" s="229" t="s">
        <v>43</v>
      </c>
      <c r="O837" s="47"/>
      <c r="P837" s="230">
        <f>O837*H837</f>
        <v>0</v>
      </c>
      <c r="Q837" s="230">
        <v>0</v>
      </c>
      <c r="R837" s="230">
        <f>Q837*H837</f>
        <v>0</v>
      </c>
      <c r="S837" s="230">
        <v>0</v>
      </c>
      <c r="T837" s="231">
        <f>S837*H837</f>
        <v>0</v>
      </c>
      <c r="AR837" s="24" t="s">
        <v>193</v>
      </c>
      <c r="AT837" s="24" t="s">
        <v>166</v>
      </c>
      <c r="AU837" s="24" t="s">
        <v>82</v>
      </c>
      <c r="AY837" s="24" t="s">
        <v>164</v>
      </c>
      <c r="BE837" s="232">
        <f>IF(N837="základní",J837,0)</f>
        <v>0</v>
      </c>
      <c r="BF837" s="232">
        <f>IF(N837="snížená",J837,0)</f>
        <v>0</v>
      </c>
      <c r="BG837" s="232">
        <f>IF(N837="zákl. přenesená",J837,0)</f>
        <v>0</v>
      </c>
      <c r="BH837" s="232">
        <f>IF(N837="sníž. přenesená",J837,0)</f>
        <v>0</v>
      </c>
      <c r="BI837" s="232">
        <f>IF(N837="nulová",J837,0)</f>
        <v>0</v>
      </c>
      <c r="BJ837" s="24" t="s">
        <v>80</v>
      </c>
      <c r="BK837" s="232">
        <f>ROUND(I837*H837,2)</f>
        <v>0</v>
      </c>
      <c r="BL837" s="24" t="s">
        <v>193</v>
      </c>
      <c r="BM837" s="24" t="s">
        <v>708</v>
      </c>
    </row>
    <row r="838" s="1" customFormat="1" ht="38.25" customHeight="1">
      <c r="B838" s="46"/>
      <c r="C838" s="221" t="s">
        <v>709</v>
      </c>
      <c r="D838" s="221" t="s">
        <v>166</v>
      </c>
      <c r="E838" s="222" t="s">
        <v>710</v>
      </c>
      <c r="F838" s="223" t="s">
        <v>711</v>
      </c>
      <c r="G838" s="224" t="s">
        <v>228</v>
      </c>
      <c r="H838" s="225">
        <v>0.14499999999999999</v>
      </c>
      <c r="I838" s="226"/>
      <c r="J838" s="227">
        <f>ROUND(I838*H838,2)</f>
        <v>0</v>
      </c>
      <c r="K838" s="223" t="s">
        <v>170</v>
      </c>
      <c r="L838" s="72"/>
      <c r="M838" s="228" t="s">
        <v>21</v>
      </c>
      <c r="N838" s="229" t="s">
        <v>43</v>
      </c>
      <c r="O838" s="47"/>
      <c r="P838" s="230">
        <f>O838*H838</f>
        <v>0</v>
      </c>
      <c r="Q838" s="230">
        <v>0</v>
      </c>
      <c r="R838" s="230">
        <f>Q838*H838</f>
        <v>0</v>
      </c>
      <c r="S838" s="230">
        <v>0</v>
      </c>
      <c r="T838" s="231">
        <f>S838*H838</f>
        <v>0</v>
      </c>
      <c r="AR838" s="24" t="s">
        <v>193</v>
      </c>
      <c r="AT838" s="24" t="s">
        <v>166</v>
      </c>
      <c r="AU838" s="24" t="s">
        <v>82</v>
      </c>
      <c r="AY838" s="24" t="s">
        <v>164</v>
      </c>
      <c r="BE838" s="232">
        <f>IF(N838="základní",J838,0)</f>
        <v>0</v>
      </c>
      <c r="BF838" s="232">
        <f>IF(N838="snížená",J838,0)</f>
        <v>0</v>
      </c>
      <c r="BG838" s="232">
        <f>IF(N838="zákl. přenesená",J838,0)</f>
        <v>0</v>
      </c>
      <c r="BH838" s="232">
        <f>IF(N838="sníž. přenesená",J838,0)</f>
        <v>0</v>
      </c>
      <c r="BI838" s="232">
        <f>IF(N838="nulová",J838,0)</f>
        <v>0</v>
      </c>
      <c r="BJ838" s="24" t="s">
        <v>80</v>
      </c>
      <c r="BK838" s="232">
        <f>ROUND(I838*H838,2)</f>
        <v>0</v>
      </c>
      <c r="BL838" s="24" t="s">
        <v>193</v>
      </c>
      <c r="BM838" s="24" t="s">
        <v>712</v>
      </c>
    </row>
    <row r="839" s="10" customFormat="1" ht="29.88" customHeight="1">
      <c r="B839" s="205"/>
      <c r="C839" s="206"/>
      <c r="D839" s="207" t="s">
        <v>71</v>
      </c>
      <c r="E839" s="219" t="s">
        <v>713</v>
      </c>
      <c r="F839" s="219" t="s">
        <v>714</v>
      </c>
      <c r="G839" s="206"/>
      <c r="H839" s="206"/>
      <c r="I839" s="209"/>
      <c r="J839" s="220">
        <f>BK839</f>
        <v>0</v>
      </c>
      <c r="K839" s="206"/>
      <c r="L839" s="211"/>
      <c r="M839" s="212"/>
      <c r="N839" s="213"/>
      <c r="O839" s="213"/>
      <c r="P839" s="214">
        <f>SUM(P840:P851)</f>
        <v>0</v>
      </c>
      <c r="Q839" s="213"/>
      <c r="R839" s="214">
        <f>SUM(R840:R851)</f>
        <v>0.0021440000000000001</v>
      </c>
      <c r="S839" s="213"/>
      <c r="T839" s="215">
        <f>SUM(T840:T851)</f>
        <v>0</v>
      </c>
      <c r="AR839" s="216" t="s">
        <v>82</v>
      </c>
      <c r="AT839" s="217" t="s">
        <v>71</v>
      </c>
      <c r="AU839" s="217" t="s">
        <v>80</v>
      </c>
      <c r="AY839" s="216" t="s">
        <v>164</v>
      </c>
      <c r="BK839" s="218">
        <f>SUM(BK840:BK851)</f>
        <v>0</v>
      </c>
    </row>
    <row r="840" s="1" customFormat="1" ht="25.5" customHeight="1">
      <c r="B840" s="46"/>
      <c r="C840" s="221" t="s">
        <v>715</v>
      </c>
      <c r="D840" s="221" t="s">
        <v>166</v>
      </c>
      <c r="E840" s="222" t="s">
        <v>716</v>
      </c>
      <c r="F840" s="223" t="s">
        <v>717</v>
      </c>
      <c r="G840" s="224" t="s">
        <v>169</v>
      </c>
      <c r="H840" s="225">
        <v>3.2000000000000002</v>
      </c>
      <c r="I840" s="226"/>
      <c r="J840" s="227">
        <f>ROUND(I840*H840,2)</f>
        <v>0</v>
      </c>
      <c r="K840" s="223" t="s">
        <v>170</v>
      </c>
      <c r="L840" s="72"/>
      <c r="M840" s="228" t="s">
        <v>21</v>
      </c>
      <c r="N840" s="229" t="s">
        <v>43</v>
      </c>
      <c r="O840" s="47"/>
      <c r="P840" s="230">
        <f>O840*H840</f>
        <v>0</v>
      </c>
      <c r="Q840" s="230">
        <v>6.9999999999999994E-05</v>
      </c>
      <c r="R840" s="230">
        <f>Q840*H840</f>
        <v>0.000224</v>
      </c>
      <c r="S840" s="230">
        <v>0</v>
      </c>
      <c r="T840" s="231">
        <f>S840*H840</f>
        <v>0</v>
      </c>
      <c r="AR840" s="24" t="s">
        <v>193</v>
      </c>
      <c r="AT840" s="24" t="s">
        <v>166</v>
      </c>
      <c r="AU840" s="24" t="s">
        <v>82</v>
      </c>
      <c r="AY840" s="24" t="s">
        <v>164</v>
      </c>
      <c r="BE840" s="232">
        <f>IF(N840="základní",J840,0)</f>
        <v>0</v>
      </c>
      <c r="BF840" s="232">
        <f>IF(N840="snížená",J840,0)</f>
        <v>0</v>
      </c>
      <c r="BG840" s="232">
        <f>IF(N840="zákl. přenesená",J840,0)</f>
        <v>0</v>
      </c>
      <c r="BH840" s="232">
        <f>IF(N840="sníž. přenesená",J840,0)</f>
        <v>0</v>
      </c>
      <c r="BI840" s="232">
        <f>IF(N840="nulová",J840,0)</f>
        <v>0</v>
      </c>
      <c r="BJ840" s="24" t="s">
        <v>80</v>
      </c>
      <c r="BK840" s="232">
        <f>ROUND(I840*H840,2)</f>
        <v>0</v>
      </c>
      <c r="BL840" s="24" t="s">
        <v>193</v>
      </c>
      <c r="BM840" s="24" t="s">
        <v>718</v>
      </c>
    </row>
    <row r="841" s="11" customFormat="1">
      <c r="B841" s="233"/>
      <c r="C841" s="234"/>
      <c r="D841" s="235" t="s">
        <v>173</v>
      </c>
      <c r="E841" s="236" t="s">
        <v>21</v>
      </c>
      <c r="F841" s="237" t="s">
        <v>719</v>
      </c>
      <c r="G841" s="234"/>
      <c r="H841" s="236" t="s">
        <v>21</v>
      </c>
      <c r="I841" s="238"/>
      <c r="J841" s="234"/>
      <c r="K841" s="234"/>
      <c r="L841" s="239"/>
      <c r="M841" s="240"/>
      <c r="N841" s="241"/>
      <c r="O841" s="241"/>
      <c r="P841" s="241"/>
      <c r="Q841" s="241"/>
      <c r="R841" s="241"/>
      <c r="S841" s="241"/>
      <c r="T841" s="242"/>
      <c r="AT841" s="243" t="s">
        <v>173</v>
      </c>
      <c r="AU841" s="243" t="s">
        <v>82</v>
      </c>
      <c r="AV841" s="11" t="s">
        <v>80</v>
      </c>
      <c r="AW841" s="11" t="s">
        <v>35</v>
      </c>
      <c r="AX841" s="11" t="s">
        <v>72</v>
      </c>
      <c r="AY841" s="243" t="s">
        <v>164</v>
      </c>
    </row>
    <row r="842" s="12" customFormat="1">
      <c r="B842" s="244"/>
      <c r="C842" s="245"/>
      <c r="D842" s="235" t="s">
        <v>173</v>
      </c>
      <c r="E842" s="246" t="s">
        <v>21</v>
      </c>
      <c r="F842" s="247" t="s">
        <v>720</v>
      </c>
      <c r="G842" s="245"/>
      <c r="H842" s="248">
        <v>0.80000000000000004</v>
      </c>
      <c r="I842" s="249"/>
      <c r="J842" s="245"/>
      <c r="K842" s="245"/>
      <c r="L842" s="250"/>
      <c r="M842" s="251"/>
      <c r="N842" s="252"/>
      <c r="O842" s="252"/>
      <c r="P842" s="252"/>
      <c r="Q842" s="252"/>
      <c r="R842" s="252"/>
      <c r="S842" s="252"/>
      <c r="T842" s="253"/>
      <c r="AT842" s="254" t="s">
        <v>173</v>
      </c>
      <c r="AU842" s="254" t="s">
        <v>82</v>
      </c>
      <c r="AV842" s="12" t="s">
        <v>82</v>
      </c>
      <c r="AW842" s="12" t="s">
        <v>35</v>
      </c>
      <c r="AX842" s="12" t="s">
        <v>72</v>
      </c>
      <c r="AY842" s="254" t="s">
        <v>164</v>
      </c>
    </row>
    <row r="843" s="11" customFormat="1">
      <c r="B843" s="233"/>
      <c r="C843" s="234"/>
      <c r="D843" s="235" t="s">
        <v>173</v>
      </c>
      <c r="E843" s="236" t="s">
        <v>21</v>
      </c>
      <c r="F843" s="237" t="s">
        <v>721</v>
      </c>
      <c r="G843" s="234"/>
      <c r="H843" s="236" t="s">
        <v>21</v>
      </c>
      <c r="I843" s="238"/>
      <c r="J843" s="234"/>
      <c r="K843" s="234"/>
      <c r="L843" s="239"/>
      <c r="M843" s="240"/>
      <c r="N843" s="241"/>
      <c r="O843" s="241"/>
      <c r="P843" s="241"/>
      <c r="Q843" s="241"/>
      <c r="R843" s="241"/>
      <c r="S843" s="241"/>
      <c r="T843" s="242"/>
      <c r="AT843" s="243" t="s">
        <v>173</v>
      </c>
      <c r="AU843" s="243" t="s">
        <v>82</v>
      </c>
      <c r="AV843" s="11" t="s">
        <v>80</v>
      </c>
      <c r="AW843" s="11" t="s">
        <v>35</v>
      </c>
      <c r="AX843" s="11" t="s">
        <v>72</v>
      </c>
      <c r="AY843" s="243" t="s">
        <v>164</v>
      </c>
    </row>
    <row r="844" s="12" customFormat="1">
      <c r="B844" s="244"/>
      <c r="C844" s="245"/>
      <c r="D844" s="235" t="s">
        <v>173</v>
      </c>
      <c r="E844" s="246" t="s">
        <v>21</v>
      </c>
      <c r="F844" s="247" t="s">
        <v>722</v>
      </c>
      <c r="G844" s="245"/>
      <c r="H844" s="248">
        <v>2.3999999999999999</v>
      </c>
      <c r="I844" s="249"/>
      <c r="J844" s="245"/>
      <c r="K844" s="245"/>
      <c r="L844" s="250"/>
      <c r="M844" s="251"/>
      <c r="N844" s="252"/>
      <c r="O844" s="252"/>
      <c r="P844" s="252"/>
      <c r="Q844" s="252"/>
      <c r="R844" s="252"/>
      <c r="S844" s="252"/>
      <c r="T844" s="253"/>
      <c r="AT844" s="254" t="s">
        <v>173</v>
      </c>
      <c r="AU844" s="254" t="s">
        <v>82</v>
      </c>
      <c r="AV844" s="12" t="s">
        <v>82</v>
      </c>
      <c r="AW844" s="12" t="s">
        <v>35</v>
      </c>
      <c r="AX844" s="12" t="s">
        <v>72</v>
      </c>
      <c r="AY844" s="254" t="s">
        <v>164</v>
      </c>
    </row>
    <row r="845" s="13" customFormat="1">
      <c r="B845" s="255"/>
      <c r="C845" s="256"/>
      <c r="D845" s="235" t="s">
        <v>173</v>
      </c>
      <c r="E845" s="257" t="s">
        <v>21</v>
      </c>
      <c r="F845" s="258" t="s">
        <v>177</v>
      </c>
      <c r="G845" s="256"/>
      <c r="H845" s="259">
        <v>3.2000000000000002</v>
      </c>
      <c r="I845" s="260"/>
      <c r="J845" s="256"/>
      <c r="K845" s="256"/>
      <c r="L845" s="261"/>
      <c r="M845" s="262"/>
      <c r="N845" s="263"/>
      <c r="O845" s="263"/>
      <c r="P845" s="263"/>
      <c r="Q845" s="263"/>
      <c r="R845" s="263"/>
      <c r="S845" s="263"/>
      <c r="T845" s="264"/>
      <c r="AT845" s="265" t="s">
        <v>173</v>
      </c>
      <c r="AU845" s="265" t="s">
        <v>82</v>
      </c>
      <c r="AV845" s="13" t="s">
        <v>171</v>
      </c>
      <c r="AW845" s="13" t="s">
        <v>35</v>
      </c>
      <c r="AX845" s="13" t="s">
        <v>80</v>
      </c>
      <c r="AY845" s="265" t="s">
        <v>164</v>
      </c>
    </row>
    <row r="846" s="1" customFormat="1" ht="25.5" customHeight="1">
      <c r="B846" s="46"/>
      <c r="C846" s="221" t="s">
        <v>723</v>
      </c>
      <c r="D846" s="221" t="s">
        <v>166</v>
      </c>
      <c r="E846" s="222" t="s">
        <v>724</v>
      </c>
      <c r="F846" s="223" t="s">
        <v>725</v>
      </c>
      <c r="G846" s="224" t="s">
        <v>169</v>
      </c>
      <c r="H846" s="225">
        <v>3.2000000000000002</v>
      </c>
      <c r="I846" s="226"/>
      <c r="J846" s="227">
        <f>ROUND(I846*H846,2)</f>
        <v>0</v>
      </c>
      <c r="K846" s="223" t="s">
        <v>170</v>
      </c>
      <c r="L846" s="72"/>
      <c r="M846" s="228" t="s">
        <v>21</v>
      </c>
      <c r="N846" s="229" t="s">
        <v>43</v>
      </c>
      <c r="O846" s="47"/>
      <c r="P846" s="230">
        <f>O846*H846</f>
        <v>0</v>
      </c>
      <c r="Q846" s="230">
        <v>8.0000000000000007E-05</v>
      </c>
      <c r="R846" s="230">
        <f>Q846*H846</f>
        <v>0.00025600000000000004</v>
      </c>
      <c r="S846" s="230">
        <v>0</v>
      </c>
      <c r="T846" s="231">
        <f>S846*H846</f>
        <v>0</v>
      </c>
      <c r="AR846" s="24" t="s">
        <v>193</v>
      </c>
      <c r="AT846" s="24" t="s">
        <v>166</v>
      </c>
      <c r="AU846" s="24" t="s">
        <v>82</v>
      </c>
      <c r="AY846" s="24" t="s">
        <v>164</v>
      </c>
      <c r="BE846" s="232">
        <f>IF(N846="základní",J846,0)</f>
        <v>0</v>
      </c>
      <c r="BF846" s="232">
        <f>IF(N846="snížená",J846,0)</f>
        <v>0</v>
      </c>
      <c r="BG846" s="232">
        <f>IF(N846="zákl. přenesená",J846,0)</f>
        <v>0</v>
      </c>
      <c r="BH846" s="232">
        <f>IF(N846="sníž. přenesená",J846,0)</f>
        <v>0</v>
      </c>
      <c r="BI846" s="232">
        <f>IF(N846="nulová",J846,0)</f>
        <v>0</v>
      </c>
      <c r="BJ846" s="24" t="s">
        <v>80</v>
      </c>
      <c r="BK846" s="232">
        <f>ROUND(I846*H846,2)</f>
        <v>0</v>
      </c>
      <c r="BL846" s="24" t="s">
        <v>193</v>
      </c>
      <c r="BM846" s="24" t="s">
        <v>726</v>
      </c>
    </row>
    <row r="847" s="1" customFormat="1" ht="25.5" customHeight="1">
      <c r="B847" s="46"/>
      <c r="C847" s="221" t="s">
        <v>727</v>
      </c>
      <c r="D847" s="221" t="s">
        <v>166</v>
      </c>
      <c r="E847" s="222" t="s">
        <v>728</v>
      </c>
      <c r="F847" s="223" t="s">
        <v>729</v>
      </c>
      <c r="G847" s="224" t="s">
        <v>169</v>
      </c>
      <c r="H847" s="225">
        <v>3.2000000000000002</v>
      </c>
      <c r="I847" s="226"/>
      <c r="J847" s="227">
        <f>ROUND(I847*H847,2)</f>
        <v>0</v>
      </c>
      <c r="K847" s="223" t="s">
        <v>170</v>
      </c>
      <c r="L847" s="72"/>
      <c r="M847" s="228" t="s">
        <v>21</v>
      </c>
      <c r="N847" s="229" t="s">
        <v>43</v>
      </c>
      <c r="O847" s="47"/>
      <c r="P847" s="230">
        <f>O847*H847</f>
        <v>0</v>
      </c>
      <c r="Q847" s="230">
        <v>0.00011</v>
      </c>
      <c r="R847" s="230">
        <f>Q847*H847</f>
        <v>0.00035200000000000005</v>
      </c>
      <c r="S847" s="230">
        <v>0</v>
      </c>
      <c r="T847" s="231">
        <f>S847*H847</f>
        <v>0</v>
      </c>
      <c r="AR847" s="24" t="s">
        <v>193</v>
      </c>
      <c r="AT847" s="24" t="s">
        <v>166</v>
      </c>
      <c r="AU847" s="24" t="s">
        <v>82</v>
      </c>
      <c r="AY847" s="24" t="s">
        <v>164</v>
      </c>
      <c r="BE847" s="232">
        <f>IF(N847="základní",J847,0)</f>
        <v>0</v>
      </c>
      <c r="BF847" s="232">
        <f>IF(N847="snížená",J847,0)</f>
        <v>0</v>
      </c>
      <c r="BG847" s="232">
        <f>IF(N847="zákl. přenesená",J847,0)</f>
        <v>0</v>
      </c>
      <c r="BH847" s="232">
        <f>IF(N847="sníž. přenesená",J847,0)</f>
        <v>0</v>
      </c>
      <c r="BI847" s="232">
        <f>IF(N847="nulová",J847,0)</f>
        <v>0</v>
      </c>
      <c r="BJ847" s="24" t="s">
        <v>80</v>
      </c>
      <c r="BK847" s="232">
        <f>ROUND(I847*H847,2)</f>
        <v>0</v>
      </c>
      <c r="BL847" s="24" t="s">
        <v>193</v>
      </c>
      <c r="BM847" s="24" t="s">
        <v>730</v>
      </c>
    </row>
    <row r="848" s="1" customFormat="1" ht="16.5" customHeight="1">
      <c r="B848" s="46"/>
      <c r="C848" s="221" t="s">
        <v>395</v>
      </c>
      <c r="D848" s="221" t="s">
        <v>166</v>
      </c>
      <c r="E848" s="222" t="s">
        <v>731</v>
      </c>
      <c r="F848" s="223" t="s">
        <v>732</v>
      </c>
      <c r="G848" s="224" t="s">
        <v>169</v>
      </c>
      <c r="H848" s="225">
        <v>3.2000000000000002</v>
      </c>
      <c r="I848" s="226"/>
      <c r="J848" s="227">
        <f>ROUND(I848*H848,2)</f>
        <v>0</v>
      </c>
      <c r="K848" s="223" t="s">
        <v>170</v>
      </c>
      <c r="L848" s="72"/>
      <c r="M848" s="228" t="s">
        <v>21</v>
      </c>
      <c r="N848" s="229" t="s">
        <v>43</v>
      </c>
      <c r="O848" s="47"/>
      <c r="P848" s="230">
        <f>O848*H848</f>
        <v>0</v>
      </c>
      <c r="Q848" s="230">
        <v>0</v>
      </c>
      <c r="R848" s="230">
        <f>Q848*H848</f>
        <v>0</v>
      </c>
      <c r="S848" s="230">
        <v>0</v>
      </c>
      <c r="T848" s="231">
        <f>S848*H848</f>
        <v>0</v>
      </c>
      <c r="AR848" s="24" t="s">
        <v>193</v>
      </c>
      <c r="AT848" s="24" t="s">
        <v>166</v>
      </c>
      <c r="AU848" s="24" t="s">
        <v>82</v>
      </c>
      <c r="AY848" s="24" t="s">
        <v>164</v>
      </c>
      <c r="BE848" s="232">
        <f>IF(N848="základní",J848,0)</f>
        <v>0</v>
      </c>
      <c r="BF848" s="232">
        <f>IF(N848="snížená",J848,0)</f>
        <v>0</v>
      </c>
      <c r="BG848" s="232">
        <f>IF(N848="zákl. přenesená",J848,0)</f>
        <v>0</v>
      </c>
      <c r="BH848" s="232">
        <f>IF(N848="sníž. přenesená",J848,0)</f>
        <v>0</v>
      </c>
      <c r="BI848" s="232">
        <f>IF(N848="nulová",J848,0)</f>
        <v>0</v>
      </c>
      <c r="BJ848" s="24" t="s">
        <v>80</v>
      </c>
      <c r="BK848" s="232">
        <f>ROUND(I848*H848,2)</f>
        <v>0</v>
      </c>
      <c r="BL848" s="24" t="s">
        <v>193</v>
      </c>
      <c r="BM848" s="24" t="s">
        <v>733</v>
      </c>
    </row>
    <row r="849" s="1" customFormat="1" ht="25.5" customHeight="1">
      <c r="B849" s="46"/>
      <c r="C849" s="221" t="s">
        <v>734</v>
      </c>
      <c r="D849" s="221" t="s">
        <v>166</v>
      </c>
      <c r="E849" s="222" t="s">
        <v>735</v>
      </c>
      <c r="F849" s="223" t="s">
        <v>736</v>
      </c>
      <c r="G849" s="224" t="s">
        <v>169</v>
      </c>
      <c r="H849" s="225">
        <v>3.2000000000000002</v>
      </c>
      <c r="I849" s="226"/>
      <c r="J849" s="227">
        <f>ROUND(I849*H849,2)</f>
        <v>0</v>
      </c>
      <c r="K849" s="223" t="s">
        <v>170</v>
      </c>
      <c r="L849" s="72"/>
      <c r="M849" s="228" t="s">
        <v>21</v>
      </c>
      <c r="N849" s="229" t="s">
        <v>43</v>
      </c>
      <c r="O849" s="47"/>
      <c r="P849" s="230">
        <f>O849*H849</f>
        <v>0</v>
      </c>
      <c r="Q849" s="230">
        <v>0.00017000000000000001</v>
      </c>
      <c r="R849" s="230">
        <f>Q849*H849</f>
        <v>0.0005440000000000001</v>
      </c>
      <c r="S849" s="230">
        <v>0</v>
      </c>
      <c r="T849" s="231">
        <f>S849*H849</f>
        <v>0</v>
      </c>
      <c r="AR849" s="24" t="s">
        <v>193</v>
      </c>
      <c r="AT849" s="24" t="s">
        <v>166</v>
      </c>
      <c r="AU849" s="24" t="s">
        <v>82</v>
      </c>
      <c r="AY849" s="24" t="s">
        <v>164</v>
      </c>
      <c r="BE849" s="232">
        <f>IF(N849="základní",J849,0)</f>
        <v>0</v>
      </c>
      <c r="BF849" s="232">
        <f>IF(N849="snížená",J849,0)</f>
        <v>0</v>
      </c>
      <c r="BG849" s="232">
        <f>IF(N849="zákl. přenesená",J849,0)</f>
        <v>0</v>
      </c>
      <c r="BH849" s="232">
        <f>IF(N849="sníž. přenesená",J849,0)</f>
        <v>0</v>
      </c>
      <c r="BI849" s="232">
        <f>IF(N849="nulová",J849,0)</f>
        <v>0</v>
      </c>
      <c r="BJ849" s="24" t="s">
        <v>80</v>
      </c>
      <c r="BK849" s="232">
        <f>ROUND(I849*H849,2)</f>
        <v>0</v>
      </c>
      <c r="BL849" s="24" t="s">
        <v>193</v>
      </c>
      <c r="BM849" s="24" t="s">
        <v>737</v>
      </c>
    </row>
    <row r="850" s="1" customFormat="1" ht="16.5" customHeight="1">
      <c r="B850" s="46"/>
      <c r="C850" s="221" t="s">
        <v>738</v>
      </c>
      <c r="D850" s="221" t="s">
        <v>166</v>
      </c>
      <c r="E850" s="222" t="s">
        <v>739</v>
      </c>
      <c r="F850" s="223" t="s">
        <v>740</v>
      </c>
      <c r="G850" s="224" t="s">
        <v>169</v>
      </c>
      <c r="H850" s="225">
        <v>3.2000000000000002</v>
      </c>
      <c r="I850" s="226"/>
      <c r="J850" s="227">
        <f>ROUND(I850*H850,2)</f>
        <v>0</v>
      </c>
      <c r="K850" s="223" t="s">
        <v>170</v>
      </c>
      <c r="L850" s="72"/>
      <c r="M850" s="228" t="s">
        <v>21</v>
      </c>
      <c r="N850" s="229" t="s">
        <v>43</v>
      </c>
      <c r="O850" s="47"/>
      <c r="P850" s="230">
        <f>O850*H850</f>
        <v>0</v>
      </c>
      <c r="Q850" s="230">
        <v>0.00012</v>
      </c>
      <c r="R850" s="230">
        <f>Q850*H850</f>
        <v>0.00038400000000000001</v>
      </c>
      <c r="S850" s="230">
        <v>0</v>
      </c>
      <c r="T850" s="231">
        <f>S850*H850</f>
        <v>0</v>
      </c>
      <c r="AR850" s="24" t="s">
        <v>193</v>
      </c>
      <c r="AT850" s="24" t="s">
        <v>166</v>
      </c>
      <c r="AU850" s="24" t="s">
        <v>82</v>
      </c>
      <c r="AY850" s="24" t="s">
        <v>164</v>
      </c>
      <c r="BE850" s="232">
        <f>IF(N850="základní",J850,0)</f>
        <v>0</v>
      </c>
      <c r="BF850" s="232">
        <f>IF(N850="snížená",J850,0)</f>
        <v>0</v>
      </c>
      <c r="BG850" s="232">
        <f>IF(N850="zákl. přenesená",J850,0)</f>
        <v>0</v>
      </c>
      <c r="BH850" s="232">
        <f>IF(N850="sníž. přenesená",J850,0)</f>
        <v>0</v>
      </c>
      <c r="BI850" s="232">
        <f>IF(N850="nulová",J850,0)</f>
        <v>0</v>
      </c>
      <c r="BJ850" s="24" t="s">
        <v>80</v>
      </c>
      <c r="BK850" s="232">
        <f>ROUND(I850*H850,2)</f>
        <v>0</v>
      </c>
      <c r="BL850" s="24" t="s">
        <v>193</v>
      </c>
      <c r="BM850" s="24" t="s">
        <v>741</v>
      </c>
    </row>
    <row r="851" s="1" customFormat="1" ht="25.5" customHeight="1">
      <c r="B851" s="46"/>
      <c r="C851" s="221" t="s">
        <v>742</v>
      </c>
      <c r="D851" s="221" t="s">
        <v>166</v>
      </c>
      <c r="E851" s="222" t="s">
        <v>743</v>
      </c>
      <c r="F851" s="223" t="s">
        <v>744</v>
      </c>
      <c r="G851" s="224" t="s">
        <v>169</v>
      </c>
      <c r="H851" s="225">
        <v>3.2000000000000002</v>
      </c>
      <c r="I851" s="226"/>
      <c r="J851" s="227">
        <f>ROUND(I851*H851,2)</f>
        <v>0</v>
      </c>
      <c r="K851" s="223" t="s">
        <v>170</v>
      </c>
      <c r="L851" s="72"/>
      <c r="M851" s="228" t="s">
        <v>21</v>
      </c>
      <c r="N851" s="229" t="s">
        <v>43</v>
      </c>
      <c r="O851" s="47"/>
      <c r="P851" s="230">
        <f>O851*H851</f>
        <v>0</v>
      </c>
      <c r="Q851" s="230">
        <v>0.00012</v>
      </c>
      <c r="R851" s="230">
        <f>Q851*H851</f>
        <v>0.00038400000000000001</v>
      </c>
      <c r="S851" s="230">
        <v>0</v>
      </c>
      <c r="T851" s="231">
        <f>S851*H851</f>
        <v>0</v>
      </c>
      <c r="AR851" s="24" t="s">
        <v>193</v>
      </c>
      <c r="AT851" s="24" t="s">
        <v>166</v>
      </c>
      <c r="AU851" s="24" t="s">
        <v>82</v>
      </c>
      <c r="AY851" s="24" t="s">
        <v>164</v>
      </c>
      <c r="BE851" s="232">
        <f>IF(N851="základní",J851,0)</f>
        <v>0</v>
      </c>
      <c r="BF851" s="232">
        <f>IF(N851="snížená",J851,0)</f>
        <v>0</v>
      </c>
      <c r="BG851" s="232">
        <f>IF(N851="zákl. přenesená",J851,0)</f>
        <v>0</v>
      </c>
      <c r="BH851" s="232">
        <f>IF(N851="sníž. přenesená",J851,0)</f>
        <v>0</v>
      </c>
      <c r="BI851" s="232">
        <f>IF(N851="nulová",J851,0)</f>
        <v>0</v>
      </c>
      <c r="BJ851" s="24" t="s">
        <v>80</v>
      </c>
      <c r="BK851" s="232">
        <f>ROUND(I851*H851,2)</f>
        <v>0</v>
      </c>
      <c r="BL851" s="24" t="s">
        <v>193</v>
      </c>
      <c r="BM851" s="24" t="s">
        <v>745</v>
      </c>
    </row>
    <row r="852" s="10" customFormat="1" ht="29.88" customHeight="1">
      <c r="B852" s="205"/>
      <c r="C852" s="206"/>
      <c r="D852" s="207" t="s">
        <v>71</v>
      </c>
      <c r="E852" s="219" t="s">
        <v>746</v>
      </c>
      <c r="F852" s="219" t="s">
        <v>747</v>
      </c>
      <c r="G852" s="206"/>
      <c r="H852" s="206"/>
      <c r="I852" s="209"/>
      <c r="J852" s="220">
        <f>BK852</f>
        <v>0</v>
      </c>
      <c r="K852" s="206"/>
      <c r="L852" s="211"/>
      <c r="M852" s="212"/>
      <c r="N852" s="213"/>
      <c r="O852" s="213"/>
      <c r="P852" s="214">
        <f>SUM(P853:P922)</f>
        <v>0</v>
      </c>
      <c r="Q852" s="213"/>
      <c r="R852" s="214">
        <f>SUM(R853:R922)</f>
        <v>0.0060028000000000008</v>
      </c>
      <c r="S852" s="213"/>
      <c r="T852" s="215">
        <f>SUM(T853:T922)</f>
        <v>0</v>
      </c>
      <c r="AR852" s="216" t="s">
        <v>82</v>
      </c>
      <c r="AT852" s="217" t="s">
        <v>71</v>
      </c>
      <c r="AU852" s="217" t="s">
        <v>80</v>
      </c>
      <c r="AY852" s="216" t="s">
        <v>164</v>
      </c>
      <c r="BK852" s="218">
        <f>SUM(BK853:BK922)</f>
        <v>0</v>
      </c>
    </row>
    <row r="853" s="1" customFormat="1" ht="25.5" customHeight="1">
      <c r="B853" s="46"/>
      <c r="C853" s="221" t="s">
        <v>414</v>
      </c>
      <c r="D853" s="221" t="s">
        <v>166</v>
      </c>
      <c r="E853" s="222" t="s">
        <v>748</v>
      </c>
      <c r="F853" s="223" t="s">
        <v>749</v>
      </c>
      <c r="G853" s="224" t="s">
        <v>169</v>
      </c>
      <c r="H853" s="225">
        <v>6.9800000000000004</v>
      </c>
      <c r="I853" s="226"/>
      <c r="J853" s="227">
        <f>ROUND(I853*H853,2)</f>
        <v>0</v>
      </c>
      <c r="K853" s="223" t="s">
        <v>170</v>
      </c>
      <c r="L853" s="72"/>
      <c r="M853" s="228" t="s">
        <v>21</v>
      </c>
      <c r="N853" s="229" t="s">
        <v>43</v>
      </c>
      <c r="O853" s="47"/>
      <c r="P853" s="230">
        <f>O853*H853</f>
        <v>0</v>
      </c>
      <c r="Q853" s="230">
        <v>9.0000000000000006E-05</v>
      </c>
      <c r="R853" s="230">
        <f>Q853*H853</f>
        <v>0.00062820000000000009</v>
      </c>
      <c r="S853" s="230">
        <v>0</v>
      </c>
      <c r="T853" s="231">
        <f>S853*H853</f>
        <v>0</v>
      </c>
      <c r="AR853" s="24" t="s">
        <v>193</v>
      </c>
      <c r="AT853" s="24" t="s">
        <v>166</v>
      </c>
      <c r="AU853" s="24" t="s">
        <v>82</v>
      </c>
      <c r="AY853" s="24" t="s">
        <v>164</v>
      </c>
      <c r="BE853" s="232">
        <f>IF(N853="základní",J853,0)</f>
        <v>0</v>
      </c>
      <c r="BF853" s="232">
        <f>IF(N853="snížená",J853,0)</f>
        <v>0</v>
      </c>
      <c r="BG853" s="232">
        <f>IF(N853="zákl. přenesená",J853,0)</f>
        <v>0</v>
      </c>
      <c r="BH853" s="232">
        <f>IF(N853="sníž. přenesená",J853,0)</f>
        <v>0</v>
      </c>
      <c r="BI853" s="232">
        <f>IF(N853="nulová",J853,0)</f>
        <v>0</v>
      </c>
      <c r="BJ853" s="24" t="s">
        <v>80</v>
      </c>
      <c r="BK853" s="232">
        <f>ROUND(I853*H853,2)</f>
        <v>0</v>
      </c>
      <c r="BL853" s="24" t="s">
        <v>193</v>
      </c>
      <c r="BM853" s="24" t="s">
        <v>750</v>
      </c>
    </row>
    <row r="854" s="11" customFormat="1">
      <c r="B854" s="233"/>
      <c r="C854" s="234"/>
      <c r="D854" s="235" t="s">
        <v>173</v>
      </c>
      <c r="E854" s="236" t="s">
        <v>21</v>
      </c>
      <c r="F854" s="237" t="s">
        <v>174</v>
      </c>
      <c r="G854" s="234"/>
      <c r="H854" s="236" t="s">
        <v>21</v>
      </c>
      <c r="I854" s="238"/>
      <c r="J854" s="234"/>
      <c r="K854" s="234"/>
      <c r="L854" s="239"/>
      <c r="M854" s="240"/>
      <c r="N854" s="241"/>
      <c r="O854" s="241"/>
      <c r="P854" s="241"/>
      <c r="Q854" s="241"/>
      <c r="R854" s="241"/>
      <c r="S854" s="241"/>
      <c r="T854" s="242"/>
      <c r="AT854" s="243" t="s">
        <v>173</v>
      </c>
      <c r="AU854" s="243" t="s">
        <v>82</v>
      </c>
      <c r="AV854" s="11" t="s">
        <v>80</v>
      </c>
      <c r="AW854" s="11" t="s">
        <v>35</v>
      </c>
      <c r="AX854" s="11" t="s">
        <v>72</v>
      </c>
      <c r="AY854" s="243" t="s">
        <v>164</v>
      </c>
    </row>
    <row r="855" s="11" customFormat="1">
      <c r="B855" s="233"/>
      <c r="C855" s="234"/>
      <c r="D855" s="235" t="s">
        <v>173</v>
      </c>
      <c r="E855" s="236" t="s">
        <v>21</v>
      </c>
      <c r="F855" s="237" t="s">
        <v>621</v>
      </c>
      <c r="G855" s="234"/>
      <c r="H855" s="236" t="s">
        <v>21</v>
      </c>
      <c r="I855" s="238"/>
      <c r="J855" s="234"/>
      <c r="K855" s="234"/>
      <c r="L855" s="239"/>
      <c r="M855" s="240"/>
      <c r="N855" s="241"/>
      <c r="O855" s="241"/>
      <c r="P855" s="241"/>
      <c r="Q855" s="241"/>
      <c r="R855" s="241"/>
      <c r="S855" s="241"/>
      <c r="T855" s="242"/>
      <c r="AT855" s="243" t="s">
        <v>173</v>
      </c>
      <c r="AU855" s="243" t="s">
        <v>82</v>
      </c>
      <c r="AV855" s="11" t="s">
        <v>80</v>
      </c>
      <c r="AW855" s="11" t="s">
        <v>35</v>
      </c>
      <c r="AX855" s="11" t="s">
        <v>72</v>
      </c>
      <c r="AY855" s="243" t="s">
        <v>164</v>
      </c>
    </row>
    <row r="856" s="11" customFormat="1">
      <c r="B856" s="233"/>
      <c r="C856" s="234"/>
      <c r="D856" s="235" t="s">
        <v>173</v>
      </c>
      <c r="E856" s="236" t="s">
        <v>21</v>
      </c>
      <c r="F856" s="237" t="s">
        <v>622</v>
      </c>
      <c r="G856" s="234"/>
      <c r="H856" s="236" t="s">
        <v>21</v>
      </c>
      <c r="I856" s="238"/>
      <c r="J856" s="234"/>
      <c r="K856" s="234"/>
      <c r="L856" s="239"/>
      <c r="M856" s="240"/>
      <c r="N856" s="241"/>
      <c r="O856" s="241"/>
      <c r="P856" s="241"/>
      <c r="Q856" s="241"/>
      <c r="R856" s="241"/>
      <c r="S856" s="241"/>
      <c r="T856" s="242"/>
      <c r="AT856" s="243" t="s">
        <v>173</v>
      </c>
      <c r="AU856" s="243" t="s">
        <v>82</v>
      </c>
      <c r="AV856" s="11" t="s">
        <v>80</v>
      </c>
      <c r="AW856" s="11" t="s">
        <v>35</v>
      </c>
      <c r="AX856" s="11" t="s">
        <v>72</v>
      </c>
      <c r="AY856" s="243" t="s">
        <v>164</v>
      </c>
    </row>
    <row r="857" s="11" customFormat="1">
      <c r="B857" s="233"/>
      <c r="C857" s="234"/>
      <c r="D857" s="235" t="s">
        <v>173</v>
      </c>
      <c r="E857" s="236" t="s">
        <v>21</v>
      </c>
      <c r="F857" s="237" t="s">
        <v>623</v>
      </c>
      <c r="G857" s="234"/>
      <c r="H857" s="236" t="s">
        <v>21</v>
      </c>
      <c r="I857" s="238"/>
      <c r="J857" s="234"/>
      <c r="K857" s="234"/>
      <c r="L857" s="239"/>
      <c r="M857" s="240"/>
      <c r="N857" s="241"/>
      <c r="O857" s="241"/>
      <c r="P857" s="241"/>
      <c r="Q857" s="241"/>
      <c r="R857" s="241"/>
      <c r="S857" s="241"/>
      <c r="T857" s="242"/>
      <c r="AT857" s="243" t="s">
        <v>173</v>
      </c>
      <c r="AU857" s="243" t="s">
        <v>82</v>
      </c>
      <c r="AV857" s="11" t="s">
        <v>80</v>
      </c>
      <c r="AW857" s="11" t="s">
        <v>35</v>
      </c>
      <c r="AX857" s="11" t="s">
        <v>72</v>
      </c>
      <c r="AY857" s="243" t="s">
        <v>164</v>
      </c>
    </row>
    <row r="858" s="11" customFormat="1">
      <c r="B858" s="233"/>
      <c r="C858" s="234"/>
      <c r="D858" s="235" t="s">
        <v>173</v>
      </c>
      <c r="E858" s="236" t="s">
        <v>21</v>
      </c>
      <c r="F858" s="237" t="s">
        <v>624</v>
      </c>
      <c r="G858" s="234"/>
      <c r="H858" s="236" t="s">
        <v>21</v>
      </c>
      <c r="I858" s="238"/>
      <c r="J858" s="234"/>
      <c r="K858" s="234"/>
      <c r="L858" s="239"/>
      <c r="M858" s="240"/>
      <c r="N858" s="241"/>
      <c r="O858" s="241"/>
      <c r="P858" s="241"/>
      <c r="Q858" s="241"/>
      <c r="R858" s="241"/>
      <c r="S858" s="241"/>
      <c r="T858" s="242"/>
      <c r="AT858" s="243" t="s">
        <v>173</v>
      </c>
      <c r="AU858" s="243" t="s">
        <v>82</v>
      </c>
      <c r="AV858" s="11" t="s">
        <v>80</v>
      </c>
      <c r="AW858" s="11" t="s">
        <v>35</v>
      </c>
      <c r="AX858" s="11" t="s">
        <v>72</v>
      </c>
      <c r="AY858" s="243" t="s">
        <v>164</v>
      </c>
    </row>
    <row r="859" s="11" customFormat="1">
      <c r="B859" s="233"/>
      <c r="C859" s="234"/>
      <c r="D859" s="235" t="s">
        <v>173</v>
      </c>
      <c r="E859" s="236" t="s">
        <v>21</v>
      </c>
      <c r="F859" s="237" t="s">
        <v>625</v>
      </c>
      <c r="G859" s="234"/>
      <c r="H859" s="236" t="s">
        <v>21</v>
      </c>
      <c r="I859" s="238"/>
      <c r="J859" s="234"/>
      <c r="K859" s="234"/>
      <c r="L859" s="239"/>
      <c r="M859" s="240"/>
      <c r="N859" s="241"/>
      <c r="O859" s="241"/>
      <c r="P859" s="241"/>
      <c r="Q859" s="241"/>
      <c r="R859" s="241"/>
      <c r="S859" s="241"/>
      <c r="T859" s="242"/>
      <c r="AT859" s="243" t="s">
        <v>173</v>
      </c>
      <c r="AU859" s="243" t="s">
        <v>82</v>
      </c>
      <c r="AV859" s="11" t="s">
        <v>80</v>
      </c>
      <c r="AW859" s="11" t="s">
        <v>35</v>
      </c>
      <c r="AX859" s="11" t="s">
        <v>72</v>
      </c>
      <c r="AY859" s="243" t="s">
        <v>164</v>
      </c>
    </row>
    <row r="860" s="11" customFormat="1">
      <c r="B860" s="233"/>
      <c r="C860" s="234"/>
      <c r="D860" s="235" t="s">
        <v>173</v>
      </c>
      <c r="E860" s="236" t="s">
        <v>21</v>
      </c>
      <c r="F860" s="237" t="s">
        <v>626</v>
      </c>
      <c r="G860" s="234"/>
      <c r="H860" s="236" t="s">
        <v>21</v>
      </c>
      <c r="I860" s="238"/>
      <c r="J860" s="234"/>
      <c r="K860" s="234"/>
      <c r="L860" s="239"/>
      <c r="M860" s="240"/>
      <c r="N860" s="241"/>
      <c r="O860" s="241"/>
      <c r="P860" s="241"/>
      <c r="Q860" s="241"/>
      <c r="R860" s="241"/>
      <c r="S860" s="241"/>
      <c r="T860" s="242"/>
      <c r="AT860" s="243" t="s">
        <v>173</v>
      </c>
      <c r="AU860" s="243" t="s">
        <v>82</v>
      </c>
      <c r="AV860" s="11" t="s">
        <v>80</v>
      </c>
      <c r="AW860" s="11" t="s">
        <v>35</v>
      </c>
      <c r="AX860" s="11" t="s">
        <v>72</v>
      </c>
      <c r="AY860" s="243" t="s">
        <v>164</v>
      </c>
    </row>
    <row r="861" s="12" customFormat="1">
      <c r="B861" s="244"/>
      <c r="C861" s="245"/>
      <c r="D861" s="235" t="s">
        <v>173</v>
      </c>
      <c r="E861" s="246" t="s">
        <v>21</v>
      </c>
      <c r="F861" s="247" t="s">
        <v>627</v>
      </c>
      <c r="G861" s="245"/>
      <c r="H861" s="248">
        <v>6.9800000000000004</v>
      </c>
      <c r="I861" s="249"/>
      <c r="J861" s="245"/>
      <c r="K861" s="245"/>
      <c r="L861" s="250"/>
      <c r="M861" s="251"/>
      <c r="N861" s="252"/>
      <c r="O861" s="252"/>
      <c r="P861" s="252"/>
      <c r="Q861" s="252"/>
      <c r="R861" s="252"/>
      <c r="S861" s="252"/>
      <c r="T861" s="253"/>
      <c r="AT861" s="254" t="s">
        <v>173</v>
      </c>
      <c r="AU861" s="254" t="s">
        <v>82</v>
      </c>
      <c r="AV861" s="12" t="s">
        <v>82</v>
      </c>
      <c r="AW861" s="12" t="s">
        <v>35</v>
      </c>
      <c r="AX861" s="12" t="s">
        <v>72</v>
      </c>
      <c r="AY861" s="254" t="s">
        <v>164</v>
      </c>
    </row>
    <row r="862" s="13" customFormat="1">
      <c r="B862" s="255"/>
      <c r="C862" s="256"/>
      <c r="D862" s="235" t="s">
        <v>173</v>
      </c>
      <c r="E862" s="257" t="s">
        <v>21</v>
      </c>
      <c r="F862" s="258" t="s">
        <v>177</v>
      </c>
      <c r="G862" s="256"/>
      <c r="H862" s="259">
        <v>6.9800000000000004</v>
      </c>
      <c r="I862" s="260"/>
      <c r="J862" s="256"/>
      <c r="K862" s="256"/>
      <c r="L862" s="261"/>
      <c r="M862" s="262"/>
      <c r="N862" s="263"/>
      <c r="O862" s="263"/>
      <c r="P862" s="263"/>
      <c r="Q862" s="263"/>
      <c r="R862" s="263"/>
      <c r="S862" s="263"/>
      <c r="T862" s="264"/>
      <c r="AT862" s="265" t="s">
        <v>173</v>
      </c>
      <c r="AU862" s="265" t="s">
        <v>82</v>
      </c>
      <c r="AV862" s="13" t="s">
        <v>171</v>
      </c>
      <c r="AW862" s="13" t="s">
        <v>35</v>
      </c>
      <c r="AX862" s="13" t="s">
        <v>80</v>
      </c>
      <c r="AY862" s="265" t="s">
        <v>164</v>
      </c>
    </row>
    <row r="863" s="1" customFormat="1" ht="25.5" customHeight="1">
      <c r="B863" s="46"/>
      <c r="C863" s="221" t="s">
        <v>447</v>
      </c>
      <c r="D863" s="221" t="s">
        <v>166</v>
      </c>
      <c r="E863" s="222" t="s">
        <v>751</v>
      </c>
      <c r="F863" s="223" t="s">
        <v>752</v>
      </c>
      <c r="G863" s="224" t="s">
        <v>169</v>
      </c>
      <c r="H863" s="225">
        <v>6.9800000000000004</v>
      </c>
      <c r="I863" s="226"/>
      <c r="J863" s="227">
        <f>ROUND(I863*H863,2)</f>
        <v>0</v>
      </c>
      <c r="K863" s="223" t="s">
        <v>170</v>
      </c>
      <c r="L863" s="72"/>
      <c r="M863" s="228" t="s">
        <v>21</v>
      </c>
      <c r="N863" s="229" t="s">
        <v>43</v>
      </c>
      <c r="O863" s="47"/>
      <c r="P863" s="230">
        <f>O863*H863</f>
        <v>0</v>
      </c>
      <c r="Q863" s="230">
        <v>0.00023000000000000001</v>
      </c>
      <c r="R863" s="230">
        <f>Q863*H863</f>
        <v>0.0016054000000000001</v>
      </c>
      <c r="S863" s="230">
        <v>0</v>
      </c>
      <c r="T863" s="231">
        <f>S863*H863</f>
        <v>0</v>
      </c>
      <c r="AR863" s="24" t="s">
        <v>193</v>
      </c>
      <c r="AT863" s="24" t="s">
        <v>166</v>
      </c>
      <c r="AU863" s="24" t="s">
        <v>82</v>
      </c>
      <c r="AY863" s="24" t="s">
        <v>164</v>
      </c>
      <c r="BE863" s="232">
        <f>IF(N863="základní",J863,0)</f>
        <v>0</v>
      </c>
      <c r="BF863" s="232">
        <f>IF(N863="snížená",J863,0)</f>
        <v>0</v>
      </c>
      <c r="BG863" s="232">
        <f>IF(N863="zákl. přenesená",J863,0)</f>
        <v>0</v>
      </c>
      <c r="BH863" s="232">
        <f>IF(N863="sníž. přenesená",J863,0)</f>
        <v>0</v>
      </c>
      <c r="BI863" s="232">
        <f>IF(N863="nulová",J863,0)</f>
        <v>0</v>
      </c>
      <c r="BJ863" s="24" t="s">
        <v>80</v>
      </c>
      <c r="BK863" s="232">
        <f>ROUND(I863*H863,2)</f>
        <v>0</v>
      </c>
      <c r="BL863" s="24" t="s">
        <v>193</v>
      </c>
      <c r="BM863" s="24" t="s">
        <v>753</v>
      </c>
    </row>
    <row r="864" s="11" customFormat="1">
      <c r="B864" s="233"/>
      <c r="C864" s="234"/>
      <c r="D864" s="235" t="s">
        <v>173</v>
      </c>
      <c r="E864" s="236" t="s">
        <v>21</v>
      </c>
      <c r="F864" s="237" t="s">
        <v>174</v>
      </c>
      <c r="G864" s="234"/>
      <c r="H864" s="236" t="s">
        <v>21</v>
      </c>
      <c r="I864" s="238"/>
      <c r="J864" s="234"/>
      <c r="K864" s="234"/>
      <c r="L864" s="239"/>
      <c r="M864" s="240"/>
      <c r="N864" s="241"/>
      <c r="O864" s="241"/>
      <c r="P864" s="241"/>
      <c r="Q864" s="241"/>
      <c r="R864" s="241"/>
      <c r="S864" s="241"/>
      <c r="T864" s="242"/>
      <c r="AT864" s="243" t="s">
        <v>173</v>
      </c>
      <c r="AU864" s="243" t="s">
        <v>82</v>
      </c>
      <c r="AV864" s="11" t="s">
        <v>80</v>
      </c>
      <c r="AW864" s="11" t="s">
        <v>35</v>
      </c>
      <c r="AX864" s="11" t="s">
        <v>72</v>
      </c>
      <c r="AY864" s="243" t="s">
        <v>164</v>
      </c>
    </row>
    <row r="865" s="11" customFormat="1">
      <c r="B865" s="233"/>
      <c r="C865" s="234"/>
      <c r="D865" s="235" t="s">
        <v>173</v>
      </c>
      <c r="E865" s="236" t="s">
        <v>21</v>
      </c>
      <c r="F865" s="237" t="s">
        <v>621</v>
      </c>
      <c r="G865" s="234"/>
      <c r="H865" s="236" t="s">
        <v>21</v>
      </c>
      <c r="I865" s="238"/>
      <c r="J865" s="234"/>
      <c r="K865" s="234"/>
      <c r="L865" s="239"/>
      <c r="M865" s="240"/>
      <c r="N865" s="241"/>
      <c r="O865" s="241"/>
      <c r="P865" s="241"/>
      <c r="Q865" s="241"/>
      <c r="R865" s="241"/>
      <c r="S865" s="241"/>
      <c r="T865" s="242"/>
      <c r="AT865" s="243" t="s">
        <v>173</v>
      </c>
      <c r="AU865" s="243" t="s">
        <v>82</v>
      </c>
      <c r="AV865" s="11" t="s">
        <v>80</v>
      </c>
      <c r="AW865" s="11" t="s">
        <v>35</v>
      </c>
      <c r="AX865" s="11" t="s">
        <v>72</v>
      </c>
      <c r="AY865" s="243" t="s">
        <v>164</v>
      </c>
    </row>
    <row r="866" s="11" customFormat="1">
      <c r="B866" s="233"/>
      <c r="C866" s="234"/>
      <c r="D866" s="235" t="s">
        <v>173</v>
      </c>
      <c r="E866" s="236" t="s">
        <v>21</v>
      </c>
      <c r="F866" s="237" t="s">
        <v>622</v>
      </c>
      <c r="G866" s="234"/>
      <c r="H866" s="236" t="s">
        <v>21</v>
      </c>
      <c r="I866" s="238"/>
      <c r="J866" s="234"/>
      <c r="K866" s="234"/>
      <c r="L866" s="239"/>
      <c r="M866" s="240"/>
      <c r="N866" s="241"/>
      <c r="O866" s="241"/>
      <c r="P866" s="241"/>
      <c r="Q866" s="241"/>
      <c r="R866" s="241"/>
      <c r="S866" s="241"/>
      <c r="T866" s="242"/>
      <c r="AT866" s="243" t="s">
        <v>173</v>
      </c>
      <c r="AU866" s="243" t="s">
        <v>82</v>
      </c>
      <c r="AV866" s="11" t="s">
        <v>80</v>
      </c>
      <c r="AW866" s="11" t="s">
        <v>35</v>
      </c>
      <c r="AX866" s="11" t="s">
        <v>72</v>
      </c>
      <c r="AY866" s="243" t="s">
        <v>164</v>
      </c>
    </row>
    <row r="867" s="11" customFormat="1">
      <c r="B867" s="233"/>
      <c r="C867" s="234"/>
      <c r="D867" s="235" t="s">
        <v>173</v>
      </c>
      <c r="E867" s="236" t="s">
        <v>21</v>
      </c>
      <c r="F867" s="237" t="s">
        <v>623</v>
      </c>
      <c r="G867" s="234"/>
      <c r="H867" s="236" t="s">
        <v>21</v>
      </c>
      <c r="I867" s="238"/>
      <c r="J867" s="234"/>
      <c r="K867" s="234"/>
      <c r="L867" s="239"/>
      <c r="M867" s="240"/>
      <c r="N867" s="241"/>
      <c r="O867" s="241"/>
      <c r="P867" s="241"/>
      <c r="Q867" s="241"/>
      <c r="R867" s="241"/>
      <c r="S867" s="241"/>
      <c r="T867" s="242"/>
      <c r="AT867" s="243" t="s">
        <v>173</v>
      </c>
      <c r="AU867" s="243" t="s">
        <v>82</v>
      </c>
      <c r="AV867" s="11" t="s">
        <v>80</v>
      </c>
      <c r="AW867" s="11" t="s">
        <v>35</v>
      </c>
      <c r="AX867" s="11" t="s">
        <v>72</v>
      </c>
      <c r="AY867" s="243" t="s">
        <v>164</v>
      </c>
    </row>
    <row r="868" s="11" customFormat="1">
      <c r="B868" s="233"/>
      <c r="C868" s="234"/>
      <c r="D868" s="235" t="s">
        <v>173</v>
      </c>
      <c r="E868" s="236" t="s">
        <v>21</v>
      </c>
      <c r="F868" s="237" t="s">
        <v>624</v>
      </c>
      <c r="G868" s="234"/>
      <c r="H868" s="236" t="s">
        <v>21</v>
      </c>
      <c r="I868" s="238"/>
      <c r="J868" s="234"/>
      <c r="K868" s="234"/>
      <c r="L868" s="239"/>
      <c r="M868" s="240"/>
      <c r="N868" s="241"/>
      <c r="O868" s="241"/>
      <c r="P868" s="241"/>
      <c r="Q868" s="241"/>
      <c r="R868" s="241"/>
      <c r="S868" s="241"/>
      <c r="T868" s="242"/>
      <c r="AT868" s="243" t="s">
        <v>173</v>
      </c>
      <c r="AU868" s="243" t="s">
        <v>82</v>
      </c>
      <c r="AV868" s="11" t="s">
        <v>80</v>
      </c>
      <c r="AW868" s="11" t="s">
        <v>35</v>
      </c>
      <c r="AX868" s="11" t="s">
        <v>72</v>
      </c>
      <c r="AY868" s="243" t="s">
        <v>164</v>
      </c>
    </row>
    <row r="869" s="11" customFormat="1">
      <c r="B869" s="233"/>
      <c r="C869" s="234"/>
      <c r="D869" s="235" t="s">
        <v>173</v>
      </c>
      <c r="E869" s="236" t="s">
        <v>21</v>
      </c>
      <c r="F869" s="237" t="s">
        <v>625</v>
      </c>
      <c r="G869" s="234"/>
      <c r="H869" s="236" t="s">
        <v>21</v>
      </c>
      <c r="I869" s="238"/>
      <c r="J869" s="234"/>
      <c r="K869" s="234"/>
      <c r="L869" s="239"/>
      <c r="M869" s="240"/>
      <c r="N869" s="241"/>
      <c r="O869" s="241"/>
      <c r="P869" s="241"/>
      <c r="Q869" s="241"/>
      <c r="R869" s="241"/>
      <c r="S869" s="241"/>
      <c r="T869" s="242"/>
      <c r="AT869" s="243" t="s">
        <v>173</v>
      </c>
      <c r="AU869" s="243" t="s">
        <v>82</v>
      </c>
      <c r="AV869" s="11" t="s">
        <v>80</v>
      </c>
      <c r="AW869" s="11" t="s">
        <v>35</v>
      </c>
      <c r="AX869" s="11" t="s">
        <v>72</v>
      </c>
      <c r="AY869" s="243" t="s">
        <v>164</v>
      </c>
    </row>
    <row r="870" s="11" customFormat="1">
      <c r="B870" s="233"/>
      <c r="C870" s="234"/>
      <c r="D870" s="235" t="s">
        <v>173</v>
      </c>
      <c r="E870" s="236" t="s">
        <v>21</v>
      </c>
      <c r="F870" s="237" t="s">
        <v>626</v>
      </c>
      <c r="G870" s="234"/>
      <c r="H870" s="236" t="s">
        <v>21</v>
      </c>
      <c r="I870" s="238"/>
      <c r="J870" s="234"/>
      <c r="K870" s="234"/>
      <c r="L870" s="239"/>
      <c r="M870" s="240"/>
      <c r="N870" s="241"/>
      <c r="O870" s="241"/>
      <c r="P870" s="241"/>
      <c r="Q870" s="241"/>
      <c r="R870" s="241"/>
      <c r="S870" s="241"/>
      <c r="T870" s="242"/>
      <c r="AT870" s="243" t="s">
        <v>173</v>
      </c>
      <c r="AU870" s="243" t="s">
        <v>82</v>
      </c>
      <c r="AV870" s="11" t="s">
        <v>80</v>
      </c>
      <c r="AW870" s="11" t="s">
        <v>35</v>
      </c>
      <c r="AX870" s="11" t="s">
        <v>72</v>
      </c>
      <c r="AY870" s="243" t="s">
        <v>164</v>
      </c>
    </row>
    <row r="871" s="12" customFormat="1">
      <c r="B871" s="244"/>
      <c r="C871" s="245"/>
      <c r="D871" s="235" t="s">
        <v>173</v>
      </c>
      <c r="E871" s="246" t="s">
        <v>21</v>
      </c>
      <c r="F871" s="247" t="s">
        <v>627</v>
      </c>
      <c r="G871" s="245"/>
      <c r="H871" s="248">
        <v>6.9800000000000004</v>
      </c>
      <c r="I871" s="249"/>
      <c r="J871" s="245"/>
      <c r="K871" s="245"/>
      <c r="L871" s="250"/>
      <c r="M871" s="251"/>
      <c r="N871" s="252"/>
      <c r="O871" s="252"/>
      <c r="P871" s="252"/>
      <c r="Q871" s="252"/>
      <c r="R871" s="252"/>
      <c r="S871" s="252"/>
      <c r="T871" s="253"/>
      <c r="AT871" s="254" t="s">
        <v>173</v>
      </c>
      <c r="AU871" s="254" t="s">
        <v>82</v>
      </c>
      <c r="AV871" s="12" t="s">
        <v>82</v>
      </c>
      <c r="AW871" s="12" t="s">
        <v>35</v>
      </c>
      <c r="AX871" s="12" t="s">
        <v>72</v>
      </c>
      <c r="AY871" s="254" t="s">
        <v>164</v>
      </c>
    </row>
    <row r="872" s="13" customFormat="1">
      <c r="B872" s="255"/>
      <c r="C872" s="256"/>
      <c r="D872" s="235" t="s">
        <v>173</v>
      </c>
      <c r="E872" s="257" t="s">
        <v>21</v>
      </c>
      <c r="F872" s="258" t="s">
        <v>177</v>
      </c>
      <c r="G872" s="256"/>
      <c r="H872" s="259">
        <v>6.9800000000000004</v>
      </c>
      <c r="I872" s="260"/>
      <c r="J872" s="256"/>
      <c r="K872" s="256"/>
      <c r="L872" s="261"/>
      <c r="M872" s="262"/>
      <c r="N872" s="263"/>
      <c r="O872" s="263"/>
      <c r="P872" s="263"/>
      <c r="Q872" s="263"/>
      <c r="R872" s="263"/>
      <c r="S872" s="263"/>
      <c r="T872" s="264"/>
      <c r="AT872" s="265" t="s">
        <v>173</v>
      </c>
      <c r="AU872" s="265" t="s">
        <v>82</v>
      </c>
      <c r="AV872" s="13" t="s">
        <v>171</v>
      </c>
      <c r="AW872" s="13" t="s">
        <v>35</v>
      </c>
      <c r="AX872" s="13" t="s">
        <v>80</v>
      </c>
      <c r="AY872" s="265" t="s">
        <v>164</v>
      </c>
    </row>
    <row r="873" s="1" customFormat="1" ht="25.5" customHeight="1">
      <c r="B873" s="46"/>
      <c r="C873" s="221" t="s">
        <v>460</v>
      </c>
      <c r="D873" s="221" t="s">
        <v>166</v>
      </c>
      <c r="E873" s="222" t="s">
        <v>754</v>
      </c>
      <c r="F873" s="223" t="s">
        <v>755</v>
      </c>
      <c r="G873" s="224" t="s">
        <v>169</v>
      </c>
      <c r="H873" s="225">
        <v>6.9800000000000004</v>
      </c>
      <c r="I873" s="226"/>
      <c r="J873" s="227">
        <f>ROUND(I873*H873,2)</f>
        <v>0</v>
      </c>
      <c r="K873" s="223" t="s">
        <v>170</v>
      </c>
      <c r="L873" s="72"/>
      <c r="M873" s="228" t="s">
        <v>21</v>
      </c>
      <c r="N873" s="229" t="s">
        <v>43</v>
      </c>
      <c r="O873" s="47"/>
      <c r="P873" s="230">
        <f>O873*H873</f>
        <v>0</v>
      </c>
      <c r="Q873" s="230">
        <v>0</v>
      </c>
      <c r="R873" s="230">
        <f>Q873*H873</f>
        <v>0</v>
      </c>
      <c r="S873" s="230">
        <v>0</v>
      </c>
      <c r="T873" s="231">
        <f>S873*H873</f>
        <v>0</v>
      </c>
      <c r="AR873" s="24" t="s">
        <v>193</v>
      </c>
      <c r="AT873" s="24" t="s">
        <v>166</v>
      </c>
      <c r="AU873" s="24" t="s">
        <v>82</v>
      </c>
      <c r="AY873" s="24" t="s">
        <v>164</v>
      </c>
      <c r="BE873" s="232">
        <f>IF(N873="základní",J873,0)</f>
        <v>0</v>
      </c>
      <c r="BF873" s="232">
        <f>IF(N873="snížená",J873,0)</f>
        <v>0</v>
      </c>
      <c r="BG873" s="232">
        <f>IF(N873="zákl. přenesená",J873,0)</f>
        <v>0</v>
      </c>
      <c r="BH873" s="232">
        <f>IF(N873="sníž. přenesená",J873,0)</f>
        <v>0</v>
      </c>
      <c r="BI873" s="232">
        <f>IF(N873="nulová",J873,0)</f>
        <v>0</v>
      </c>
      <c r="BJ873" s="24" t="s">
        <v>80</v>
      </c>
      <c r="BK873" s="232">
        <f>ROUND(I873*H873,2)</f>
        <v>0</v>
      </c>
      <c r="BL873" s="24" t="s">
        <v>193</v>
      </c>
      <c r="BM873" s="24" t="s">
        <v>756</v>
      </c>
    </row>
    <row r="874" s="11" customFormat="1">
      <c r="B874" s="233"/>
      <c r="C874" s="234"/>
      <c r="D874" s="235" t="s">
        <v>173</v>
      </c>
      <c r="E874" s="236" t="s">
        <v>21</v>
      </c>
      <c r="F874" s="237" t="s">
        <v>174</v>
      </c>
      <c r="G874" s="234"/>
      <c r="H874" s="236" t="s">
        <v>21</v>
      </c>
      <c r="I874" s="238"/>
      <c r="J874" s="234"/>
      <c r="K874" s="234"/>
      <c r="L874" s="239"/>
      <c r="M874" s="240"/>
      <c r="N874" s="241"/>
      <c r="O874" s="241"/>
      <c r="P874" s="241"/>
      <c r="Q874" s="241"/>
      <c r="R874" s="241"/>
      <c r="S874" s="241"/>
      <c r="T874" s="242"/>
      <c r="AT874" s="243" t="s">
        <v>173</v>
      </c>
      <c r="AU874" s="243" t="s">
        <v>82</v>
      </c>
      <c r="AV874" s="11" t="s">
        <v>80</v>
      </c>
      <c r="AW874" s="11" t="s">
        <v>35</v>
      </c>
      <c r="AX874" s="11" t="s">
        <v>72</v>
      </c>
      <c r="AY874" s="243" t="s">
        <v>164</v>
      </c>
    </row>
    <row r="875" s="11" customFormat="1">
      <c r="B875" s="233"/>
      <c r="C875" s="234"/>
      <c r="D875" s="235" t="s">
        <v>173</v>
      </c>
      <c r="E875" s="236" t="s">
        <v>21</v>
      </c>
      <c r="F875" s="237" t="s">
        <v>621</v>
      </c>
      <c r="G875" s="234"/>
      <c r="H875" s="236" t="s">
        <v>21</v>
      </c>
      <c r="I875" s="238"/>
      <c r="J875" s="234"/>
      <c r="K875" s="234"/>
      <c r="L875" s="239"/>
      <c r="M875" s="240"/>
      <c r="N875" s="241"/>
      <c r="O875" s="241"/>
      <c r="P875" s="241"/>
      <c r="Q875" s="241"/>
      <c r="R875" s="241"/>
      <c r="S875" s="241"/>
      <c r="T875" s="242"/>
      <c r="AT875" s="243" t="s">
        <v>173</v>
      </c>
      <c r="AU875" s="243" t="s">
        <v>82</v>
      </c>
      <c r="AV875" s="11" t="s">
        <v>80</v>
      </c>
      <c r="AW875" s="11" t="s">
        <v>35</v>
      </c>
      <c r="AX875" s="11" t="s">
        <v>72</v>
      </c>
      <c r="AY875" s="243" t="s">
        <v>164</v>
      </c>
    </row>
    <row r="876" s="11" customFormat="1">
      <c r="B876" s="233"/>
      <c r="C876" s="234"/>
      <c r="D876" s="235" t="s">
        <v>173</v>
      </c>
      <c r="E876" s="236" t="s">
        <v>21</v>
      </c>
      <c r="F876" s="237" t="s">
        <v>622</v>
      </c>
      <c r="G876" s="234"/>
      <c r="H876" s="236" t="s">
        <v>21</v>
      </c>
      <c r="I876" s="238"/>
      <c r="J876" s="234"/>
      <c r="K876" s="234"/>
      <c r="L876" s="239"/>
      <c r="M876" s="240"/>
      <c r="N876" s="241"/>
      <c r="O876" s="241"/>
      <c r="P876" s="241"/>
      <c r="Q876" s="241"/>
      <c r="R876" s="241"/>
      <c r="S876" s="241"/>
      <c r="T876" s="242"/>
      <c r="AT876" s="243" t="s">
        <v>173</v>
      </c>
      <c r="AU876" s="243" t="s">
        <v>82</v>
      </c>
      <c r="AV876" s="11" t="s">
        <v>80</v>
      </c>
      <c r="AW876" s="11" t="s">
        <v>35</v>
      </c>
      <c r="AX876" s="11" t="s">
        <v>72</v>
      </c>
      <c r="AY876" s="243" t="s">
        <v>164</v>
      </c>
    </row>
    <row r="877" s="11" customFormat="1">
      <c r="B877" s="233"/>
      <c r="C877" s="234"/>
      <c r="D877" s="235" t="s">
        <v>173</v>
      </c>
      <c r="E877" s="236" t="s">
        <v>21</v>
      </c>
      <c r="F877" s="237" t="s">
        <v>623</v>
      </c>
      <c r="G877" s="234"/>
      <c r="H877" s="236" t="s">
        <v>21</v>
      </c>
      <c r="I877" s="238"/>
      <c r="J877" s="234"/>
      <c r="K877" s="234"/>
      <c r="L877" s="239"/>
      <c r="M877" s="240"/>
      <c r="N877" s="241"/>
      <c r="O877" s="241"/>
      <c r="P877" s="241"/>
      <c r="Q877" s="241"/>
      <c r="R877" s="241"/>
      <c r="S877" s="241"/>
      <c r="T877" s="242"/>
      <c r="AT877" s="243" t="s">
        <v>173</v>
      </c>
      <c r="AU877" s="243" t="s">
        <v>82</v>
      </c>
      <c r="AV877" s="11" t="s">
        <v>80</v>
      </c>
      <c r="AW877" s="11" t="s">
        <v>35</v>
      </c>
      <c r="AX877" s="11" t="s">
        <v>72</v>
      </c>
      <c r="AY877" s="243" t="s">
        <v>164</v>
      </c>
    </row>
    <row r="878" s="11" customFormat="1">
      <c r="B878" s="233"/>
      <c r="C878" s="234"/>
      <c r="D878" s="235" t="s">
        <v>173</v>
      </c>
      <c r="E878" s="236" t="s">
        <v>21</v>
      </c>
      <c r="F878" s="237" t="s">
        <v>624</v>
      </c>
      <c r="G878" s="234"/>
      <c r="H878" s="236" t="s">
        <v>21</v>
      </c>
      <c r="I878" s="238"/>
      <c r="J878" s="234"/>
      <c r="K878" s="234"/>
      <c r="L878" s="239"/>
      <c r="M878" s="240"/>
      <c r="N878" s="241"/>
      <c r="O878" s="241"/>
      <c r="P878" s="241"/>
      <c r="Q878" s="241"/>
      <c r="R878" s="241"/>
      <c r="S878" s="241"/>
      <c r="T878" s="242"/>
      <c r="AT878" s="243" t="s">
        <v>173</v>
      </c>
      <c r="AU878" s="243" t="s">
        <v>82</v>
      </c>
      <c r="AV878" s="11" t="s">
        <v>80</v>
      </c>
      <c r="AW878" s="11" t="s">
        <v>35</v>
      </c>
      <c r="AX878" s="11" t="s">
        <v>72</v>
      </c>
      <c r="AY878" s="243" t="s">
        <v>164</v>
      </c>
    </row>
    <row r="879" s="11" customFormat="1">
      <c r="B879" s="233"/>
      <c r="C879" s="234"/>
      <c r="D879" s="235" t="s">
        <v>173</v>
      </c>
      <c r="E879" s="236" t="s">
        <v>21</v>
      </c>
      <c r="F879" s="237" t="s">
        <v>625</v>
      </c>
      <c r="G879" s="234"/>
      <c r="H879" s="236" t="s">
        <v>21</v>
      </c>
      <c r="I879" s="238"/>
      <c r="J879" s="234"/>
      <c r="K879" s="234"/>
      <c r="L879" s="239"/>
      <c r="M879" s="240"/>
      <c r="N879" s="241"/>
      <c r="O879" s="241"/>
      <c r="P879" s="241"/>
      <c r="Q879" s="241"/>
      <c r="R879" s="241"/>
      <c r="S879" s="241"/>
      <c r="T879" s="242"/>
      <c r="AT879" s="243" t="s">
        <v>173</v>
      </c>
      <c r="AU879" s="243" t="s">
        <v>82</v>
      </c>
      <c r="AV879" s="11" t="s">
        <v>80</v>
      </c>
      <c r="AW879" s="11" t="s">
        <v>35</v>
      </c>
      <c r="AX879" s="11" t="s">
        <v>72</v>
      </c>
      <c r="AY879" s="243" t="s">
        <v>164</v>
      </c>
    </row>
    <row r="880" s="11" customFormat="1">
      <c r="B880" s="233"/>
      <c r="C880" s="234"/>
      <c r="D880" s="235" t="s">
        <v>173</v>
      </c>
      <c r="E880" s="236" t="s">
        <v>21</v>
      </c>
      <c r="F880" s="237" t="s">
        <v>626</v>
      </c>
      <c r="G880" s="234"/>
      <c r="H880" s="236" t="s">
        <v>21</v>
      </c>
      <c r="I880" s="238"/>
      <c r="J880" s="234"/>
      <c r="K880" s="234"/>
      <c r="L880" s="239"/>
      <c r="M880" s="240"/>
      <c r="N880" s="241"/>
      <c r="O880" s="241"/>
      <c r="P880" s="241"/>
      <c r="Q880" s="241"/>
      <c r="R880" s="241"/>
      <c r="S880" s="241"/>
      <c r="T880" s="242"/>
      <c r="AT880" s="243" t="s">
        <v>173</v>
      </c>
      <c r="AU880" s="243" t="s">
        <v>82</v>
      </c>
      <c r="AV880" s="11" t="s">
        <v>80</v>
      </c>
      <c r="AW880" s="11" t="s">
        <v>35</v>
      </c>
      <c r="AX880" s="11" t="s">
        <v>72</v>
      </c>
      <c r="AY880" s="243" t="s">
        <v>164</v>
      </c>
    </row>
    <row r="881" s="12" customFormat="1">
      <c r="B881" s="244"/>
      <c r="C881" s="245"/>
      <c r="D881" s="235" t="s">
        <v>173</v>
      </c>
      <c r="E881" s="246" t="s">
        <v>21</v>
      </c>
      <c r="F881" s="247" t="s">
        <v>627</v>
      </c>
      <c r="G881" s="245"/>
      <c r="H881" s="248">
        <v>6.9800000000000004</v>
      </c>
      <c r="I881" s="249"/>
      <c r="J881" s="245"/>
      <c r="K881" s="245"/>
      <c r="L881" s="250"/>
      <c r="M881" s="251"/>
      <c r="N881" s="252"/>
      <c r="O881" s="252"/>
      <c r="P881" s="252"/>
      <c r="Q881" s="252"/>
      <c r="R881" s="252"/>
      <c r="S881" s="252"/>
      <c r="T881" s="253"/>
      <c r="AT881" s="254" t="s">
        <v>173</v>
      </c>
      <c r="AU881" s="254" t="s">
        <v>82</v>
      </c>
      <c r="AV881" s="12" t="s">
        <v>82</v>
      </c>
      <c r="AW881" s="12" t="s">
        <v>35</v>
      </c>
      <c r="AX881" s="12" t="s">
        <v>72</v>
      </c>
      <c r="AY881" s="254" t="s">
        <v>164</v>
      </c>
    </row>
    <row r="882" s="13" customFormat="1">
      <c r="B882" s="255"/>
      <c r="C882" s="256"/>
      <c r="D882" s="235" t="s">
        <v>173</v>
      </c>
      <c r="E882" s="257" t="s">
        <v>21</v>
      </c>
      <c r="F882" s="258" t="s">
        <v>177</v>
      </c>
      <c r="G882" s="256"/>
      <c r="H882" s="259">
        <v>6.9800000000000004</v>
      </c>
      <c r="I882" s="260"/>
      <c r="J882" s="256"/>
      <c r="K882" s="256"/>
      <c r="L882" s="261"/>
      <c r="M882" s="262"/>
      <c r="N882" s="263"/>
      <c r="O882" s="263"/>
      <c r="P882" s="263"/>
      <c r="Q882" s="263"/>
      <c r="R882" s="263"/>
      <c r="S882" s="263"/>
      <c r="T882" s="264"/>
      <c r="AT882" s="265" t="s">
        <v>173</v>
      </c>
      <c r="AU882" s="265" t="s">
        <v>82</v>
      </c>
      <c r="AV882" s="13" t="s">
        <v>171</v>
      </c>
      <c r="AW882" s="13" t="s">
        <v>35</v>
      </c>
      <c r="AX882" s="13" t="s">
        <v>80</v>
      </c>
      <c r="AY882" s="265" t="s">
        <v>164</v>
      </c>
    </row>
    <row r="883" s="1" customFormat="1" ht="16.5" customHeight="1">
      <c r="B883" s="46"/>
      <c r="C883" s="221" t="s">
        <v>472</v>
      </c>
      <c r="D883" s="221" t="s">
        <v>166</v>
      </c>
      <c r="E883" s="222" t="s">
        <v>757</v>
      </c>
      <c r="F883" s="223" t="s">
        <v>758</v>
      </c>
      <c r="G883" s="224" t="s">
        <v>169</v>
      </c>
      <c r="H883" s="225">
        <v>6.9800000000000004</v>
      </c>
      <c r="I883" s="226"/>
      <c r="J883" s="227">
        <f>ROUND(I883*H883,2)</f>
        <v>0</v>
      </c>
      <c r="K883" s="223" t="s">
        <v>170</v>
      </c>
      <c r="L883" s="72"/>
      <c r="M883" s="228" t="s">
        <v>21</v>
      </c>
      <c r="N883" s="229" t="s">
        <v>43</v>
      </c>
      <c r="O883" s="47"/>
      <c r="P883" s="230">
        <f>O883*H883</f>
        <v>0</v>
      </c>
      <c r="Q883" s="230">
        <v>4.0000000000000003E-05</v>
      </c>
      <c r="R883" s="230">
        <f>Q883*H883</f>
        <v>0.00027920000000000006</v>
      </c>
      <c r="S883" s="230">
        <v>0</v>
      </c>
      <c r="T883" s="231">
        <f>S883*H883</f>
        <v>0</v>
      </c>
      <c r="AR883" s="24" t="s">
        <v>193</v>
      </c>
      <c r="AT883" s="24" t="s">
        <v>166</v>
      </c>
      <c r="AU883" s="24" t="s">
        <v>82</v>
      </c>
      <c r="AY883" s="24" t="s">
        <v>164</v>
      </c>
      <c r="BE883" s="232">
        <f>IF(N883="základní",J883,0)</f>
        <v>0</v>
      </c>
      <c r="BF883" s="232">
        <f>IF(N883="snížená",J883,0)</f>
        <v>0</v>
      </c>
      <c r="BG883" s="232">
        <f>IF(N883="zákl. přenesená",J883,0)</f>
        <v>0</v>
      </c>
      <c r="BH883" s="232">
        <f>IF(N883="sníž. přenesená",J883,0)</f>
        <v>0</v>
      </c>
      <c r="BI883" s="232">
        <f>IF(N883="nulová",J883,0)</f>
        <v>0</v>
      </c>
      <c r="BJ883" s="24" t="s">
        <v>80</v>
      </c>
      <c r="BK883" s="232">
        <f>ROUND(I883*H883,2)</f>
        <v>0</v>
      </c>
      <c r="BL883" s="24" t="s">
        <v>193</v>
      </c>
      <c r="BM883" s="24" t="s">
        <v>759</v>
      </c>
    </row>
    <row r="884" s="11" customFormat="1">
      <c r="B884" s="233"/>
      <c r="C884" s="234"/>
      <c r="D884" s="235" t="s">
        <v>173</v>
      </c>
      <c r="E884" s="236" t="s">
        <v>21</v>
      </c>
      <c r="F884" s="237" t="s">
        <v>174</v>
      </c>
      <c r="G884" s="234"/>
      <c r="H884" s="236" t="s">
        <v>21</v>
      </c>
      <c r="I884" s="238"/>
      <c r="J884" s="234"/>
      <c r="K884" s="234"/>
      <c r="L884" s="239"/>
      <c r="M884" s="240"/>
      <c r="N884" s="241"/>
      <c r="O884" s="241"/>
      <c r="P884" s="241"/>
      <c r="Q884" s="241"/>
      <c r="R884" s="241"/>
      <c r="S884" s="241"/>
      <c r="T884" s="242"/>
      <c r="AT884" s="243" t="s">
        <v>173</v>
      </c>
      <c r="AU884" s="243" t="s">
        <v>82</v>
      </c>
      <c r="AV884" s="11" t="s">
        <v>80</v>
      </c>
      <c r="AW884" s="11" t="s">
        <v>35</v>
      </c>
      <c r="AX884" s="11" t="s">
        <v>72</v>
      </c>
      <c r="AY884" s="243" t="s">
        <v>164</v>
      </c>
    </row>
    <row r="885" s="11" customFormat="1">
      <c r="B885" s="233"/>
      <c r="C885" s="234"/>
      <c r="D885" s="235" t="s">
        <v>173</v>
      </c>
      <c r="E885" s="236" t="s">
        <v>21</v>
      </c>
      <c r="F885" s="237" t="s">
        <v>621</v>
      </c>
      <c r="G885" s="234"/>
      <c r="H885" s="236" t="s">
        <v>21</v>
      </c>
      <c r="I885" s="238"/>
      <c r="J885" s="234"/>
      <c r="K885" s="234"/>
      <c r="L885" s="239"/>
      <c r="M885" s="240"/>
      <c r="N885" s="241"/>
      <c r="O885" s="241"/>
      <c r="P885" s="241"/>
      <c r="Q885" s="241"/>
      <c r="R885" s="241"/>
      <c r="S885" s="241"/>
      <c r="T885" s="242"/>
      <c r="AT885" s="243" t="s">
        <v>173</v>
      </c>
      <c r="AU885" s="243" t="s">
        <v>82</v>
      </c>
      <c r="AV885" s="11" t="s">
        <v>80</v>
      </c>
      <c r="AW885" s="11" t="s">
        <v>35</v>
      </c>
      <c r="AX885" s="11" t="s">
        <v>72</v>
      </c>
      <c r="AY885" s="243" t="s">
        <v>164</v>
      </c>
    </row>
    <row r="886" s="11" customFormat="1">
      <c r="B886" s="233"/>
      <c r="C886" s="234"/>
      <c r="D886" s="235" t="s">
        <v>173</v>
      </c>
      <c r="E886" s="236" t="s">
        <v>21</v>
      </c>
      <c r="F886" s="237" t="s">
        <v>622</v>
      </c>
      <c r="G886" s="234"/>
      <c r="H886" s="236" t="s">
        <v>21</v>
      </c>
      <c r="I886" s="238"/>
      <c r="J886" s="234"/>
      <c r="K886" s="234"/>
      <c r="L886" s="239"/>
      <c r="M886" s="240"/>
      <c r="N886" s="241"/>
      <c r="O886" s="241"/>
      <c r="P886" s="241"/>
      <c r="Q886" s="241"/>
      <c r="R886" s="241"/>
      <c r="S886" s="241"/>
      <c r="T886" s="242"/>
      <c r="AT886" s="243" t="s">
        <v>173</v>
      </c>
      <c r="AU886" s="243" t="s">
        <v>82</v>
      </c>
      <c r="AV886" s="11" t="s">
        <v>80</v>
      </c>
      <c r="AW886" s="11" t="s">
        <v>35</v>
      </c>
      <c r="AX886" s="11" t="s">
        <v>72</v>
      </c>
      <c r="AY886" s="243" t="s">
        <v>164</v>
      </c>
    </row>
    <row r="887" s="11" customFormat="1">
      <c r="B887" s="233"/>
      <c r="C887" s="234"/>
      <c r="D887" s="235" t="s">
        <v>173</v>
      </c>
      <c r="E887" s="236" t="s">
        <v>21</v>
      </c>
      <c r="F887" s="237" t="s">
        <v>623</v>
      </c>
      <c r="G887" s="234"/>
      <c r="H887" s="236" t="s">
        <v>21</v>
      </c>
      <c r="I887" s="238"/>
      <c r="J887" s="234"/>
      <c r="K887" s="234"/>
      <c r="L887" s="239"/>
      <c r="M887" s="240"/>
      <c r="N887" s="241"/>
      <c r="O887" s="241"/>
      <c r="P887" s="241"/>
      <c r="Q887" s="241"/>
      <c r="R887" s="241"/>
      <c r="S887" s="241"/>
      <c r="T887" s="242"/>
      <c r="AT887" s="243" t="s">
        <v>173</v>
      </c>
      <c r="AU887" s="243" t="s">
        <v>82</v>
      </c>
      <c r="AV887" s="11" t="s">
        <v>80</v>
      </c>
      <c r="AW887" s="11" t="s">
        <v>35</v>
      </c>
      <c r="AX887" s="11" t="s">
        <v>72</v>
      </c>
      <c r="AY887" s="243" t="s">
        <v>164</v>
      </c>
    </row>
    <row r="888" s="11" customFormat="1">
      <c r="B888" s="233"/>
      <c r="C888" s="234"/>
      <c r="D888" s="235" t="s">
        <v>173</v>
      </c>
      <c r="E888" s="236" t="s">
        <v>21</v>
      </c>
      <c r="F888" s="237" t="s">
        <v>624</v>
      </c>
      <c r="G888" s="234"/>
      <c r="H888" s="236" t="s">
        <v>21</v>
      </c>
      <c r="I888" s="238"/>
      <c r="J888" s="234"/>
      <c r="K888" s="234"/>
      <c r="L888" s="239"/>
      <c r="M888" s="240"/>
      <c r="N888" s="241"/>
      <c r="O888" s="241"/>
      <c r="P888" s="241"/>
      <c r="Q888" s="241"/>
      <c r="R888" s="241"/>
      <c r="S888" s="241"/>
      <c r="T888" s="242"/>
      <c r="AT888" s="243" t="s">
        <v>173</v>
      </c>
      <c r="AU888" s="243" t="s">
        <v>82</v>
      </c>
      <c r="AV888" s="11" t="s">
        <v>80</v>
      </c>
      <c r="AW888" s="11" t="s">
        <v>35</v>
      </c>
      <c r="AX888" s="11" t="s">
        <v>72</v>
      </c>
      <c r="AY888" s="243" t="s">
        <v>164</v>
      </c>
    </row>
    <row r="889" s="11" customFormat="1">
      <c r="B889" s="233"/>
      <c r="C889" s="234"/>
      <c r="D889" s="235" t="s">
        <v>173</v>
      </c>
      <c r="E889" s="236" t="s">
        <v>21</v>
      </c>
      <c r="F889" s="237" t="s">
        <v>625</v>
      </c>
      <c r="G889" s="234"/>
      <c r="H889" s="236" t="s">
        <v>21</v>
      </c>
      <c r="I889" s="238"/>
      <c r="J889" s="234"/>
      <c r="K889" s="234"/>
      <c r="L889" s="239"/>
      <c r="M889" s="240"/>
      <c r="N889" s="241"/>
      <c r="O889" s="241"/>
      <c r="P889" s="241"/>
      <c r="Q889" s="241"/>
      <c r="R889" s="241"/>
      <c r="S889" s="241"/>
      <c r="T889" s="242"/>
      <c r="AT889" s="243" t="s">
        <v>173</v>
      </c>
      <c r="AU889" s="243" t="s">
        <v>82</v>
      </c>
      <c r="AV889" s="11" t="s">
        <v>80</v>
      </c>
      <c r="AW889" s="11" t="s">
        <v>35</v>
      </c>
      <c r="AX889" s="11" t="s">
        <v>72</v>
      </c>
      <c r="AY889" s="243" t="s">
        <v>164</v>
      </c>
    </row>
    <row r="890" s="11" customFormat="1">
      <c r="B890" s="233"/>
      <c r="C890" s="234"/>
      <c r="D890" s="235" t="s">
        <v>173</v>
      </c>
      <c r="E890" s="236" t="s">
        <v>21</v>
      </c>
      <c r="F890" s="237" t="s">
        <v>626</v>
      </c>
      <c r="G890" s="234"/>
      <c r="H890" s="236" t="s">
        <v>21</v>
      </c>
      <c r="I890" s="238"/>
      <c r="J890" s="234"/>
      <c r="K890" s="234"/>
      <c r="L890" s="239"/>
      <c r="M890" s="240"/>
      <c r="N890" s="241"/>
      <c r="O890" s="241"/>
      <c r="P890" s="241"/>
      <c r="Q890" s="241"/>
      <c r="R890" s="241"/>
      <c r="S890" s="241"/>
      <c r="T890" s="242"/>
      <c r="AT890" s="243" t="s">
        <v>173</v>
      </c>
      <c r="AU890" s="243" t="s">
        <v>82</v>
      </c>
      <c r="AV890" s="11" t="s">
        <v>80</v>
      </c>
      <c r="AW890" s="11" t="s">
        <v>35</v>
      </c>
      <c r="AX890" s="11" t="s">
        <v>72</v>
      </c>
      <c r="AY890" s="243" t="s">
        <v>164</v>
      </c>
    </row>
    <row r="891" s="12" customFormat="1">
      <c r="B891" s="244"/>
      <c r="C891" s="245"/>
      <c r="D891" s="235" t="s">
        <v>173</v>
      </c>
      <c r="E891" s="246" t="s">
        <v>21</v>
      </c>
      <c r="F891" s="247" t="s">
        <v>627</v>
      </c>
      <c r="G891" s="245"/>
      <c r="H891" s="248">
        <v>6.9800000000000004</v>
      </c>
      <c r="I891" s="249"/>
      <c r="J891" s="245"/>
      <c r="K891" s="245"/>
      <c r="L891" s="250"/>
      <c r="M891" s="251"/>
      <c r="N891" s="252"/>
      <c r="O891" s="252"/>
      <c r="P891" s="252"/>
      <c r="Q891" s="252"/>
      <c r="R891" s="252"/>
      <c r="S891" s="252"/>
      <c r="T891" s="253"/>
      <c r="AT891" s="254" t="s">
        <v>173</v>
      </c>
      <c r="AU891" s="254" t="s">
        <v>82</v>
      </c>
      <c r="AV891" s="12" t="s">
        <v>82</v>
      </c>
      <c r="AW891" s="12" t="s">
        <v>35</v>
      </c>
      <c r="AX891" s="12" t="s">
        <v>72</v>
      </c>
      <c r="AY891" s="254" t="s">
        <v>164</v>
      </c>
    </row>
    <row r="892" s="13" customFormat="1">
      <c r="B892" s="255"/>
      <c r="C892" s="256"/>
      <c r="D892" s="235" t="s">
        <v>173</v>
      </c>
      <c r="E892" s="257" t="s">
        <v>21</v>
      </c>
      <c r="F892" s="258" t="s">
        <v>177</v>
      </c>
      <c r="G892" s="256"/>
      <c r="H892" s="259">
        <v>6.9800000000000004</v>
      </c>
      <c r="I892" s="260"/>
      <c r="J892" s="256"/>
      <c r="K892" s="256"/>
      <c r="L892" s="261"/>
      <c r="M892" s="262"/>
      <c r="N892" s="263"/>
      <c r="O892" s="263"/>
      <c r="P892" s="263"/>
      <c r="Q892" s="263"/>
      <c r="R892" s="263"/>
      <c r="S892" s="263"/>
      <c r="T892" s="264"/>
      <c r="AT892" s="265" t="s">
        <v>173</v>
      </c>
      <c r="AU892" s="265" t="s">
        <v>82</v>
      </c>
      <c r="AV892" s="13" t="s">
        <v>171</v>
      </c>
      <c r="AW892" s="13" t="s">
        <v>35</v>
      </c>
      <c r="AX892" s="13" t="s">
        <v>80</v>
      </c>
      <c r="AY892" s="265" t="s">
        <v>164</v>
      </c>
    </row>
    <row r="893" s="1" customFormat="1" ht="16.5" customHeight="1">
      <c r="B893" s="46"/>
      <c r="C893" s="221" t="s">
        <v>760</v>
      </c>
      <c r="D893" s="221" t="s">
        <v>166</v>
      </c>
      <c r="E893" s="222" t="s">
        <v>761</v>
      </c>
      <c r="F893" s="223" t="s">
        <v>762</v>
      </c>
      <c r="G893" s="224" t="s">
        <v>169</v>
      </c>
      <c r="H893" s="225">
        <v>6.9800000000000004</v>
      </c>
      <c r="I893" s="226"/>
      <c r="J893" s="227">
        <f>ROUND(I893*H893,2)</f>
        <v>0</v>
      </c>
      <c r="K893" s="223" t="s">
        <v>170</v>
      </c>
      <c r="L893" s="72"/>
      <c r="M893" s="228" t="s">
        <v>21</v>
      </c>
      <c r="N893" s="229" t="s">
        <v>43</v>
      </c>
      <c r="O893" s="47"/>
      <c r="P893" s="230">
        <f>O893*H893</f>
        <v>0</v>
      </c>
      <c r="Q893" s="230">
        <v>0</v>
      </c>
      <c r="R893" s="230">
        <f>Q893*H893</f>
        <v>0</v>
      </c>
      <c r="S893" s="230">
        <v>0</v>
      </c>
      <c r="T893" s="231">
        <f>S893*H893</f>
        <v>0</v>
      </c>
      <c r="AR893" s="24" t="s">
        <v>193</v>
      </c>
      <c r="AT893" s="24" t="s">
        <v>166</v>
      </c>
      <c r="AU893" s="24" t="s">
        <v>82</v>
      </c>
      <c r="AY893" s="24" t="s">
        <v>164</v>
      </c>
      <c r="BE893" s="232">
        <f>IF(N893="základní",J893,0)</f>
        <v>0</v>
      </c>
      <c r="BF893" s="232">
        <f>IF(N893="snížená",J893,0)</f>
        <v>0</v>
      </c>
      <c r="BG893" s="232">
        <f>IF(N893="zákl. přenesená",J893,0)</f>
        <v>0</v>
      </c>
      <c r="BH893" s="232">
        <f>IF(N893="sníž. přenesená",J893,0)</f>
        <v>0</v>
      </c>
      <c r="BI893" s="232">
        <f>IF(N893="nulová",J893,0)</f>
        <v>0</v>
      </c>
      <c r="BJ893" s="24" t="s">
        <v>80</v>
      </c>
      <c r="BK893" s="232">
        <f>ROUND(I893*H893,2)</f>
        <v>0</v>
      </c>
      <c r="BL893" s="24" t="s">
        <v>193</v>
      </c>
      <c r="BM893" s="24" t="s">
        <v>763</v>
      </c>
    </row>
    <row r="894" s="11" customFormat="1">
      <c r="B894" s="233"/>
      <c r="C894" s="234"/>
      <c r="D894" s="235" t="s">
        <v>173</v>
      </c>
      <c r="E894" s="236" t="s">
        <v>21</v>
      </c>
      <c r="F894" s="237" t="s">
        <v>174</v>
      </c>
      <c r="G894" s="234"/>
      <c r="H894" s="236" t="s">
        <v>21</v>
      </c>
      <c r="I894" s="238"/>
      <c r="J894" s="234"/>
      <c r="K894" s="234"/>
      <c r="L894" s="239"/>
      <c r="M894" s="240"/>
      <c r="N894" s="241"/>
      <c r="O894" s="241"/>
      <c r="P894" s="241"/>
      <c r="Q894" s="241"/>
      <c r="R894" s="241"/>
      <c r="S894" s="241"/>
      <c r="T894" s="242"/>
      <c r="AT894" s="243" t="s">
        <v>173</v>
      </c>
      <c r="AU894" s="243" t="s">
        <v>82</v>
      </c>
      <c r="AV894" s="11" t="s">
        <v>80</v>
      </c>
      <c r="AW894" s="11" t="s">
        <v>35</v>
      </c>
      <c r="AX894" s="11" t="s">
        <v>72</v>
      </c>
      <c r="AY894" s="243" t="s">
        <v>164</v>
      </c>
    </row>
    <row r="895" s="11" customFormat="1">
      <c r="B895" s="233"/>
      <c r="C895" s="234"/>
      <c r="D895" s="235" t="s">
        <v>173</v>
      </c>
      <c r="E895" s="236" t="s">
        <v>21</v>
      </c>
      <c r="F895" s="237" t="s">
        <v>621</v>
      </c>
      <c r="G895" s="234"/>
      <c r="H895" s="236" t="s">
        <v>21</v>
      </c>
      <c r="I895" s="238"/>
      <c r="J895" s="234"/>
      <c r="K895" s="234"/>
      <c r="L895" s="239"/>
      <c r="M895" s="240"/>
      <c r="N895" s="241"/>
      <c r="O895" s="241"/>
      <c r="P895" s="241"/>
      <c r="Q895" s="241"/>
      <c r="R895" s="241"/>
      <c r="S895" s="241"/>
      <c r="T895" s="242"/>
      <c r="AT895" s="243" t="s">
        <v>173</v>
      </c>
      <c r="AU895" s="243" t="s">
        <v>82</v>
      </c>
      <c r="AV895" s="11" t="s">
        <v>80</v>
      </c>
      <c r="AW895" s="11" t="s">
        <v>35</v>
      </c>
      <c r="AX895" s="11" t="s">
        <v>72</v>
      </c>
      <c r="AY895" s="243" t="s">
        <v>164</v>
      </c>
    </row>
    <row r="896" s="11" customFormat="1">
      <c r="B896" s="233"/>
      <c r="C896" s="234"/>
      <c r="D896" s="235" t="s">
        <v>173</v>
      </c>
      <c r="E896" s="236" t="s">
        <v>21</v>
      </c>
      <c r="F896" s="237" t="s">
        <v>622</v>
      </c>
      <c r="G896" s="234"/>
      <c r="H896" s="236" t="s">
        <v>21</v>
      </c>
      <c r="I896" s="238"/>
      <c r="J896" s="234"/>
      <c r="K896" s="234"/>
      <c r="L896" s="239"/>
      <c r="M896" s="240"/>
      <c r="N896" s="241"/>
      <c r="O896" s="241"/>
      <c r="P896" s="241"/>
      <c r="Q896" s="241"/>
      <c r="R896" s="241"/>
      <c r="S896" s="241"/>
      <c r="T896" s="242"/>
      <c r="AT896" s="243" t="s">
        <v>173</v>
      </c>
      <c r="AU896" s="243" t="s">
        <v>82</v>
      </c>
      <c r="AV896" s="11" t="s">
        <v>80</v>
      </c>
      <c r="AW896" s="11" t="s">
        <v>35</v>
      </c>
      <c r="AX896" s="11" t="s">
        <v>72</v>
      </c>
      <c r="AY896" s="243" t="s">
        <v>164</v>
      </c>
    </row>
    <row r="897" s="11" customFormat="1">
      <c r="B897" s="233"/>
      <c r="C897" s="234"/>
      <c r="D897" s="235" t="s">
        <v>173</v>
      </c>
      <c r="E897" s="236" t="s">
        <v>21</v>
      </c>
      <c r="F897" s="237" t="s">
        <v>623</v>
      </c>
      <c r="G897" s="234"/>
      <c r="H897" s="236" t="s">
        <v>21</v>
      </c>
      <c r="I897" s="238"/>
      <c r="J897" s="234"/>
      <c r="K897" s="234"/>
      <c r="L897" s="239"/>
      <c r="M897" s="240"/>
      <c r="N897" s="241"/>
      <c r="O897" s="241"/>
      <c r="P897" s="241"/>
      <c r="Q897" s="241"/>
      <c r="R897" s="241"/>
      <c r="S897" s="241"/>
      <c r="T897" s="242"/>
      <c r="AT897" s="243" t="s">
        <v>173</v>
      </c>
      <c r="AU897" s="243" t="s">
        <v>82</v>
      </c>
      <c r="AV897" s="11" t="s">
        <v>80</v>
      </c>
      <c r="AW897" s="11" t="s">
        <v>35</v>
      </c>
      <c r="AX897" s="11" t="s">
        <v>72</v>
      </c>
      <c r="AY897" s="243" t="s">
        <v>164</v>
      </c>
    </row>
    <row r="898" s="11" customFormat="1">
      <c r="B898" s="233"/>
      <c r="C898" s="234"/>
      <c r="D898" s="235" t="s">
        <v>173</v>
      </c>
      <c r="E898" s="236" t="s">
        <v>21</v>
      </c>
      <c r="F898" s="237" t="s">
        <v>624</v>
      </c>
      <c r="G898" s="234"/>
      <c r="H898" s="236" t="s">
        <v>21</v>
      </c>
      <c r="I898" s="238"/>
      <c r="J898" s="234"/>
      <c r="K898" s="234"/>
      <c r="L898" s="239"/>
      <c r="M898" s="240"/>
      <c r="N898" s="241"/>
      <c r="O898" s="241"/>
      <c r="P898" s="241"/>
      <c r="Q898" s="241"/>
      <c r="R898" s="241"/>
      <c r="S898" s="241"/>
      <c r="T898" s="242"/>
      <c r="AT898" s="243" t="s">
        <v>173</v>
      </c>
      <c r="AU898" s="243" t="s">
        <v>82</v>
      </c>
      <c r="AV898" s="11" t="s">
        <v>80</v>
      </c>
      <c r="AW898" s="11" t="s">
        <v>35</v>
      </c>
      <c r="AX898" s="11" t="s">
        <v>72</v>
      </c>
      <c r="AY898" s="243" t="s">
        <v>164</v>
      </c>
    </row>
    <row r="899" s="11" customFormat="1">
      <c r="B899" s="233"/>
      <c r="C899" s="234"/>
      <c r="D899" s="235" t="s">
        <v>173</v>
      </c>
      <c r="E899" s="236" t="s">
        <v>21</v>
      </c>
      <c r="F899" s="237" t="s">
        <v>625</v>
      </c>
      <c r="G899" s="234"/>
      <c r="H899" s="236" t="s">
        <v>21</v>
      </c>
      <c r="I899" s="238"/>
      <c r="J899" s="234"/>
      <c r="K899" s="234"/>
      <c r="L899" s="239"/>
      <c r="M899" s="240"/>
      <c r="N899" s="241"/>
      <c r="O899" s="241"/>
      <c r="P899" s="241"/>
      <c r="Q899" s="241"/>
      <c r="R899" s="241"/>
      <c r="S899" s="241"/>
      <c r="T899" s="242"/>
      <c r="AT899" s="243" t="s">
        <v>173</v>
      </c>
      <c r="AU899" s="243" t="s">
        <v>82</v>
      </c>
      <c r="AV899" s="11" t="s">
        <v>80</v>
      </c>
      <c r="AW899" s="11" t="s">
        <v>35</v>
      </c>
      <c r="AX899" s="11" t="s">
        <v>72</v>
      </c>
      <c r="AY899" s="243" t="s">
        <v>164</v>
      </c>
    </row>
    <row r="900" s="11" customFormat="1">
      <c r="B900" s="233"/>
      <c r="C900" s="234"/>
      <c r="D900" s="235" t="s">
        <v>173</v>
      </c>
      <c r="E900" s="236" t="s">
        <v>21</v>
      </c>
      <c r="F900" s="237" t="s">
        <v>626</v>
      </c>
      <c r="G900" s="234"/>
      <c r="H900" s="236" t="s">
        <v>21</v>
      </c>
      <c r="I900" s="238"/>
      <c r="J900" s="234"/>
      <c r="K900" s="234"/>
      <c r="L900" s="239"/>
      <c r="M900" s="240"/>
      <c r="N900" s="241"/>
      <c r="O900" s="241"/>
      <c r="P900" s="241"/>
      <c r="Q900" s="241"/>
      <c r="R900" s="241"/>
      <c r="S900" s="241"/>
      <c r="T900" s="242"/>
      <c r="AT900" s="243" t="s">
        <v>173</v>
      </c>
      <c r="AU900" s="243" t="s">
        <v>82</v>
      </c>
      <c r="AV900" s="11" t="s">
        <v>80</v>
      </c>
      <c r="AW900" s="11" t="s">
        <v>35</v>
      </c>
      <c r="AX900" s="11" t="s">
        <v>72</v>
      </c>
      <c r="AY900" s="243" t="s">
        <v>164</v>
      </c>
    </row>
    <row r="901" s="12" customFormat="1">
      <c r="B901" s="244"/>
      <c r="C901" s="245"/>
      <c r="D901" s="235" t="s">
        <v>173</v>
      </c>
      <c r="E901" s="246" t="s">
        <v>21</v>
      </c>
      <c r="F901" s="247" t="s">
        <v>627</v>
      </c>
      <c r="G901" s="245"/>
      <c r="H901" s="248">
        <v>6.9800000000000004</v>
      </c>
      <c r="I901" s="249"/>
      <c r="J901" s="245"/>
      <c r="K901" s="245"/>
      <c r="L901" s="250"/>
      <c r="M901" s="251"/>
      <c r="N901" s="252"/>
      <c r="O901" s="252"/>
      <c r="P901" s="252"/>
      <c r="Q901" s="252"/>
      <c r="R901" s="252"/>
      <c r="S901" s="252"/>
      <c r="T901" s="253"/>
      <c r="AT901" s="254" t="s">
        <v>173</v>
      </c>
      <c r="AU901" s="254" t="s">
        <v>82</v>
      </c>
      <c r="AV901" s="12" t="s">
        <v>82</v>
      </c>
      <c r="AW901" s="12" t="s">
        <v>35</v>
      </c>
      <c r="AX901" s="12" t="s">
        <v>72</v>
      </c>
      <c r="AY901" s="254" t="s">
        <v>164</v>
      </c>
    </row>
    <row r="902" s="13" customFormat="1">
      <c r="B902" s="255"/>
      <c r="C902" s="256"/>
      <c r="D902" s="235" t="s">
        <v>173</v>
      </c>
      <c r="E902" s="257" t="s">
        <v>21</v>
      </c>
      <c r="F902" s="258" t="s">
        <v>177</v>
      </c>
      <c r="G902" s="256"/>
      <c r="H902" s="259">
        <v>6.9800000000000004</v>
      </c>
      <c r="I902" s="260"/>
      <c r="J902" s="256"/>
      <c r="K902" s="256"/>
      <c r="L902" s="261"/>
      <c r="M902" s="262"/>
      <c r="N902" s="263"/>
      <c r="O902" s="263"/>
      <c r="P902" s="263"/>
      <c r="Q902" s="263"/>
      <c r="R902" s="263"/>
      <c r="S902" s="263"/>
      <c r="T902" s="264"/>
      <c r="AT902" s="265" t="s">
        <v>173</v>
      </c>
      <c r="AU902" s="265" t="s">
        <v>82</v>
      </c>
      <c r="AV902" s="13" t="s">
        <v>171</v>
      </c>
      <c r="AW902" s="13" t="s">
        <v>35</v>
      </c>
      <c r="AX902" s="13" t="s">
        <v>80</v>
      </c>
      <c r="AY902" s="265" t="s">
        <v>164</v>
      </c>
    </row>
    <row r="903" s="1" customFormat="1" ht="16.5" customHeight="1">
      <c r="B903" s="46"/>
      <c r="C903" s="221" t="s">
        <v>764</v>
      </c>
      <c r="D903" s="221" t="s">
        <v>166</v>
      </c>
      <c r="E903" s="222" t="s">
        <v>765</v>
      </c>
      <c r="F903" s="223" t="s">
        <v>766</v>
      </c>
      <c r="G903" s="224" t="s">
        <v>169</v>
      </c>
      <c r="H903" s="225">
        <v>6.9800000000000004</v>
      </c>
      <c r="I903" s="226"/>
      <c r="J903" s="227">
        <f>ROUND(I903*H903,2)</f>
        <v>0</v>
      </c>
      <c r="K903" s="223" t="s">
        <v>170</v>
      </c>
      <c r="L903" s="72"/>
      <c r="M903" s="228" t="s">
        <v>21</v>
      </c>
      <c r="N903" s="229" t="s">
        <v>43</v>
      </c>
      <c r="O903" s="47"/>
      <c r="P903" s="230">
        <f>O903*H903</f>
        <v>0</v>
      </c>
      <c r="Q903" s="230">
        <v>0.00019000000000000001</v>
      </c>
      <c r="R903" s="230">
        <f>Q903*H903</f>
        <v>0.0013262000000000003</v>
      </c>
      <c r="S903" s="230">
        <v>0</v>
      </c>
      <c r="T903" s="231">
        <f>S903*H903</f>
        <v>0</v>
      </c>
      <c r="AR903" s="24" t="s">
        <v>193</v>
      </c>
      <c r="AT903" s="24" t="s">
        <v>166</v>
      </c>
      <c r="AU903" s="24" t="s">
        <v>82</v>
      </c>
      <c r="AY903" s="24" t="s">
        <v>164</v>
      </c>
      <c r="BE903" s="232">
        <f>IF(N903="základní",J903,0)</f>
        <v>0</v>
      </c>
      <c r="BF903" s="232">
        <f>IF(N903="snížená",J903,0)</f>
        <v>0</v>
      </c>
      <c r="BG903" s="232">
        <f>IF(N903="zákl. přenesená",J903,0)</f>
        <v>0</v>
      </c>
      <c r="BH903" s="232">
        <f>IF(N903="sníž. přenesená",J903,0)</f>
        <v>0</v>
      </c>
      <c r="BI903" s="232">
        <f>IF(N903="nulová",J903,0)</f>
        <v>0</v>
      </c>
      <c r="BJ903" s="24" t="s">
        <v>80</v>
      </c>
      <c r="BK903" s="232">
        <f>ROUND(I903*H903,2)</f>
        <v>0</v>
      </c>
      <c r="BL903" s="24" t="s">
        <v>193</v>
      </c>
      <c r="BM903" s="24" t="s">
        <v>767</v>
      </c>
    </row>
    <row r="904" s="11" customFormat="1">
      <c r="B904" s="233"/>
      <c r="C904" s="234"/>
      <c r="D904" s="235" t="s">
        <v>173</v>
      </c>
      <c r="E904" s="236" t="s">
        <v>21</v>
      </c>
      <c r="F904" s="237" t="s">
        <v>174</v>
      </c>
      <c r="G904" s="234"/>
      <c r="H904" s="236" t="s">
        <v>21</v>
      </c>
      <c r="I904" s="238"/>
      <c r="J904" s="234"/>
      <c r="K904" s="234"/>
      <c r="L904" s="239"/>
      <c r="M904" s="240"/>
      <c r="N904" s="241"/>
      <c r="O904" s="241"/>
      <c r="P904" s="241"/>
      <c r="Q904" s="241"/>
      <c r="R904" s="241"/>
      <c r="S904" s="241"/>
      <c r="T904" s="242"/>
      <c r="AT904" s="243" t="s">
        <v>173</v>
      </c>
      <c r="AU904" s="243" t="s">
        <v>82</v>
      </c>
      <c r="AV904" s="11" t="s">
        <v>80</v>
      </c>
      <c r="AW904" s="11" t="s">
        <v>35</v>
      </c>
      <c r="AX904" s="11" t="s">
        <v>72</v>
      </c>
      <c r="AY904" s="243" t="s">
        <v>164</v>
      </c>
    </row>
    <row r="905" s="11" customFormat="1">
      <c r="B905" s="233"/>
      <c r="C905" s="234"/>
      <c r="D905" s="235" t="s">
        <v>173</v>
      </c>
      <c r="E905" s="236" t="s">
        <v>21</v>
      </c>
      <c r="F905" s="237" t="s">
        <v>621</v>
      </c>
      <c r="G905" s="234"/>
      <c r="H905" s="236" t="s">
        <v>21</v>
      </c>
      <c r="I905" s="238"/>
      <c r="J905" s="234"/>
      <c r="K905" s="234"/>
      <c r="L905" s="239"/>
      <c r="M905" s="240"/>
      <c r="N905" s="241"/>
      <c r="O905" s="241"/>
      <c r="P905" s="241"/>
      <c r="Q905" s="241"/>
      <c r="R905" s="241"/>
      <c r="S905" s="241"/>
      <c r="T905" s="242"/>
      <c r="AT905" s="243" t="s">
        <v>173</v>
      </c>
      <c r="AU905" s="243" t="s">
        <v>82</v>
      </c>
      <c r="AV905" s="11" t="s">
        <v>80</v>
      </c>
      <c r="AW905" s="11" t="s">
        <v>35</v>
      </c>
      <c r="AX905" s="11" t="s">
        <v>72</v>
      </c>
      <c r="AY905" s="243" t="s">
        <v>164</v>
      </c>
    </row>
    <row r="906" s="11" customFormat="1">
      <c r="B906" s="233"/>
      <c r="C906" s="234"/>
      <c r="D906" s="235" t="s">
        <v>173</v>
      </c>
      <c r="E906" s="236" t="s">
        <v>21</v>
      </c>
      <c r="F906" s="237" t="s">
        <v>622</v>
      </c>
      <c r="G906" s="234"/>
      <c r="H906" s="236" t="s">
        <v>21</v>
      </c>
      <c r="I906" s="238"/>
      <c r="J906" s="234"/>
      <c r="K906" s="234"/>
      <c r="L906" s="239"/>
      <c r="M906" s="240"/>
      <c r="N906" s="241"/>
      <c r="O906" s="241"/>
      <c r="P906" s="241"/>
      <c r="Q906" s="241"/>
      <c r="R906" s="241"/>
      <c r="S906" s="241"/>
      <c r="T906" s="242"/>
      <c r="AT906" s="243" t="s">
        <v>173</v>
      </c>
      <c r="AU906" s="243" t="s">
        <v>82</v>
      </c>
      <c r="AV906" s="11" t="s">
        <v>80</v>
      </c>
      <c r="AW906" s="11" t="s">
        <v>35</v>
      </c>
      <c r="AX906" s="11" t="s">
        <v>72</v>
      </c>
      <c r="AY906" s="243" t="s">
        <v>164</v>
      </c>
    </row>
    <row r="907" s="11" customFormat="1">
      <c r="B907" s="233"/>
      <c r="C907" s="234"/>
      <c r="D907" s="235" t="s">
        <v>173</v>
      </c>
      <c r="E907" s="236" t="s">
        <v>21</v>
      </c>
      <c r="F907" s="237" t="s">
        <v>623</v>
      </c>
      <c r="G907" s="234"/>
      <c r="H907" s="236" t="s">
        <v>21</v>
      </c>
      <c r="I907" s="238"/>
      <c r="J907" s="234"/>
      <c r="K907" s="234"/>
      <c r="L907" s="239"/>
      <c r="M907" s="240"/>
      <c r="N907" s="241"/>
      <c r="O907" s="241"/>
      <c r="P907" s="241"/>
      <c r="Q907" s="241"/>
      <c r="R907" s="241"/>
      <c r="S907" s="241"/>
      <c r="T907" s="242"/>
      <c r="AT907" s="243" t="s">
        <v>173</v>
      </c>
      <c r="AU907" s="243" t="s">
        <v>82</v>
      </c>
      <c r="AV907" s="11" t="s">
        <v>80</v>
      </c>
      <c r="AW907" s="11" t="s">
        <v>35</v>
      </c>
      <c r="AX907" s="11" t="s">
        <v>72</v>
      </c>
      <c r="AY907" s="243" t="s">
        <v>164</v>
      </c>
    </row>
    <row r="908" s="11" customFormat="1">
      <c r="B908" s="233"/>
      <c r="C908" s="234"/>
      <c r="D908" s="235" t="s">
        <v>173</v>
      </c>
      <c r="E908" s="236" t="s">
        <v>21</v>
      </c>
      <c r="F908" s="237" t="s">
        <v>624</v>
      </c>
      <c r="G908" s="234"/>
      <c r="H908" s="236" t="s">
        <v>21</v>
      </c>
      <c r="I908" s="238"/>
      <c r="J908" s="234"/>
      <c r="K908" s="234"/>
      <c r="L908" s="239"/>
      <c r="M908" s="240"/>
      <c r="N908" s="241"/>
      <c r="O908" s="241"/>
      <c r="P908" s="241"/>
      <c r="Q908" s="241"/>
      <c r="R908" s="241"/>
      <c r="S908" s="241"/>
      <c r="T908" s="242"/>
      <c r="AT908" s="243" t="s">
        <v>173</v>
      </c>
      <c r="AU908" s="243" t="s">
        <v>82</v>
      </c>
      <c r="AV908" s="11" t="s">
        <v>80</v>
      </c>
      <c r="AW908" s="11" t="s">
        <v>35</v>
      </c>
      <c r="AX908" s="11" t="s">
        <v>72</v>
      </c>
      <c r="AY908" s="243" t="s">
        <v>164</v>
      </c>
    </row>
    <row r="909" s="11" customFormat="1">
      <c r="B909" s="233"/>
      <c r="C909" s="234"/>
      <c r="D909" s="235" t="s">
        <v>173</v>
      </c>
      <c r="E909" s="236" t="s">
        <v>21</v>
      </c>
      <c r="F909" s="237" t="s">
        <v>625</v>
      </c>
      <c r="G909" s="234"/>
      <c r="H909" s="236" t="s">
        <v>21</v>
      </c>
      <c r="I909" s="238"/>
      <c r="J909" s="234"/>
      <c r="K909" s="234"/>
      <c r="L909" s="239"/>
      <c r="M909" s="240"/>
      <c r="N909" s="241"/>
      <c r="O909" s="241"/>
      <c r="P909" s="241"/>
      <c r="Q909" s="241"/>
      <c r="R909" s="241"/>
      <c r="S909" s="241"/>
      <c r="T909" s="242"/>
      <c r="AT909" s="243" t="s">
        <v>173</v>
      </c>
      <c r="AU909" s="243" t="s">
        <v>82</v>
      </c>
      <c r="AV909" s="11" t="s">
        <v>80</v>
      </c>
      <c r="AW909" s="11" t="s">
        <v>35</v>
      </c>
      <c r="AX909" s="11" t="s">
        <v>72</v>
      </c>
      <c r="AY909" s="243" t="s">
        <v>164</v>
      </c>
    </row>
    <row r="910" s="11" customFormat="1">
      <c r="B910" s="233"/>
      <c r="C910" s="234"/>
      <c r="D910" s="235" t="s">
        <v>173</v>
      </c>
      <c r="E910" s="236" t="s">
        <v>21</v>
      </c>
      <c r="F910" s="237" t="s">
        <v>626</v>
      </c>
      <c r="G910" s="234"/>
      <c r="H910" s="236" t="s">
        <v>21</v>
      </c>
      <c r="I910" s="238"/>
      <c r="J910" s="234"/>
      <c r="K910" s="234"/>
      <c r="L910" s="239"/>
      <c r="M910" s="240"/>
      <c r="N910" s="241"/>
      <c r="O910" s="241"/>
      <c r="P910" s="241"/>
      <c r="Q910" s="241"/>
      <c r="R910" s="241"/>
      <c r="S910" s="241"/>
      <c r="T910" s="242"/>
      <c r="AT910" s="243" t="s">
        <v>173</v>
      </c>
      <c r="AU910" s="243" t="s">
        <v>82</v>
      </c>
      <c r="AV910" s="11" t="s">
        <v>80</v>
      </c>
      <c r="AW910" s="11" t="s">
        <v>35</v>
      </c>
      <c r="AX910" s="11" t="s">
        <v>72</v>
      </c>
      <c r="AY910" s="243" t="s">
        <v>164</v>
      </c>
    </row>
    <row r="911" s="12" customFormat="1">
      <c r="B911" s="244"/>
      <c r="C911" s="245"/>
      <c r="D911" s="235" t="s">
        <v>173</v>
      </c>
      <c r="E911" s="246" t="s">
        <v>21</v>
      </c>
      <c r="F911" s="247" t="s">
        <v>627</v>
      </c>
      <c r="G911" s="245"/>
      <c r="H911" s="248">
        <v>6.9800000000000004</v>
      </c>
      <c r="I911" s="249"/>
      <c r="J911" s="245"/>
      <c r="K911" s="245"/>
      <c r="L911" s="250"/>
      <c r="M911" s="251"/>
      <c r="N911" s="252"/>
      <c r="O911" s="252"/>
      <c r="P911" s="252"/>
      <c r="Q911" s="252"/>
      <c r="R911" s="252"/>
      <c r="S911" s="252"/>
      <c r="T911" s="253"/>
      <c r="AT911" s="254" t="s">
        <v>173</v>
      </c>
      <c r="AU911" s="254" t="s">
        <v>82</v>
      </c>
      <c r="AV911" s="12" t="s">
        <v>82</v>
      </c>
      <c r="AW911" s="12" t="s">
        <v>35</v>
      </c>
      <c r="AX911" s="12" t="s">
        <v>72</v>
      </c>
      <c r="AY911" s="254" t="s">
        <v>164</v>
      </c>
    </row>
    <row r="912" s="13" customFormat="1">
      <c r="B912" s="255"/>
      <c r="C912" s="256"/>
      <c r="D912" s="235" t="s">
        <v>173</v>
      </c>
      <c r="E912" s="257" t="s">
        <v>21</v>
      </c>
      <c r="F912" s="258" t="s">
        <v>177</v>
      </c>
      <c r="G912" s="256"/>
      <c r="H912" s="259">
        <v>6.9800000000000004</v>
      </c>
      <c r="I912" s="260"/>
      <c r="J912" s="256"/>
      <c r="K912" s="256"/>
      <c r="L912" s="261"/>
      <c r="M912" s="262"/>
      <c r="N912" s="263"/>
      <c r="O912" s="263"/>
      <c r="P912" s="263"/>
      <c r="Q912" s="263"/>
      <c r="R912" s="263"/>
      <c r="S912" s="263"/>
      <c r="T912" s="264"/>
      <c r="AT912" s="265" t="s">
        <v>173</v>
      </c>
      <c r="AU912" s="265" t="s">
        <v>82</v>
      </c>
      <c r="AV912" s="13" t="s">
        <v>171</v>
      </c>
      <c r="AW912" s="13" t="s">
        <v>35</v>
      </c>
      <c r="AX912" s="13" t="s">
        <v>80</v>
      </c>
      <c r="AY912" s="265" t="s">
        <v>164</v>
      </c>
    </row>
    <row r="913" s="1" customFormat="1" ht="16.5" customHeight="1">
      <c r="B913" s="46"/>
      <c r="C913" s="221" t="s">
        <v>768</v>
      </c>
      <c r="D913" s="221" t="s">
        <v>166</v>
      </c>
      <c r="E913" s="222" t="s">
        <v>769</v>
      </c>
      <c r="F913" s="223" t="s">
        <v>770</v>
      </c>
      <c r="G913" s="224" t="s">
        <v>169</v>
      </c>
      <c r="H913" s="225">
        <v>6.9800000000000004</v>
      </c>
      <c r="I913" s="226"/>
      <c r="J913" s="227">
        <f>ROUND(I913*H913,2)</f>
        <v>0</v>
      </c>
      <c r="K913" s="223" t="s">
        <v>170</v>
      </c>
      <c r="L913" s="72"/>
      <c r="M913" s="228" t="s">
        <v>21</v>
      </c>
      <c r="N913" s="229" t="s">
        <v>43</v>
      </c>
      <c r="O913" s="47"/>
      <c r="P913" s="230">
        <f>O913*H913</f>
        <v>0</v>
      </c>
      <c r="Q913" s="230">
        <v>0.00031</v>
      </c>
      <c r="R913" s="230">
        <f>Q913*H913</f>
        <v>0.0021638</v>
      </c>
      <c r="S913" s="230">
        <v>0</v>
      </c>
      <c r="T913" s="231">
        <f>S913*H913</f>
        <v>0</v>
      </c>
      <c r="AR913" s="24" t="s">
        <v>193</v>
      </c>
      <c r="AT913" s="24" t="s">
        <v>166</v>
      </c>
      <c r="AU913" s="24" t="s">
        <v>82</v>
      </c>
      <c r="AY913" s="24" t="s">
        <v>164</v>
      </c>
      <c r="BE913" s="232">
        <f>IF(N913="základní",J913,0)</f>
        <v>0</v>
      </c>
      <c r="BF913" s="232">
        <f>IF(N913="snížená",J913,0)</f>
        <v>0</v>
      </c>
      <c r="BG913" s="232">
        <f>IF(N913="zákl. přenesená",J913,0)</f>
        <v>0</v>
      </c>
      <c r="BH913" s="232">
        <f>IF(N913="sníž. přenesená",J913,0)</f>
        <v>0</v>
      </c>
      <c r="BI913" s="232">
        <f>IF(N913="nulová",J913,0)</f>
        <v>0</v>
      </c>
      <c r="BJ913" s="24" t="s">
        <v>80</v>
      </c>
      <c r="BK913" s="232">
        <f>ROUND(I913*H913,2)</f>
        <v>0</v>
      </c>
      <c r="BL913" s="24" t="s">
        <v>193</v>
      </c>
      <c r="BM913" s="24" t="s">
        <v>771</v>
      </c>
    </row>
    <row r="914" s="11" customFormat="1">
      <c r="B914" s="233"/>
      <c r="C914" s="234"/>
      <c r="D914" s="235" t="s">
        <v>173</v>
      </c>
      <c r="E914" s="236" t="s">
        <v>21</v>
      </c>
      <c r="F914" s="237" t="s">
        <v>174</v>
      </c>
      <c r="G914" s="234"/>
      <c r="H914" s="236" t="s">
        <v>21</v>
      </c>
      <c r="I914" s="238"/>
      <c r="J914" s="234"/>
      <c r="K914" s="234"/>
      <c r="L914" s="239"/>
      <c r="M914" s="240"/>
      <c r="N914" s="241"/>
      <c r="O914" s="241"/>
      <c r="P914" s="241"/>
      <c r="Q914" s="241"/>
      <c r="R914" s="241"/>
      <c r="S914" s="241"/>
      <c r="T914" s="242"/>
      <c r="AT914" s="243" t="s">
        <v>173</v>
      </c>
      <c r="AU914" s="243" t="s">
        <v>82</v>
      </c>
      <c r="AV914" s="11" t="s">
        <v>80</v>
      </c>
      <c r="AW914" s="11" t="s">
        <v>35</v>
      </c>
      <c r="AX914" s="11" t="s">
        <v>72</v>
      </c>
      <c r="AY914" s="243" t="s">
        <v>164</v>
      </c>
    </row>
    <row r="915" s="11" customFormat="1">
      <c r="B915" s="233"/>
      <c r="C915" s="234"/>
      <c r="D915" s="235" t="s">
        <v>173</v>
      </c>
      <c r="E915" s="236" t="s">
        <v>21</v>
      </c>
      <c r="F915" s="237" t="s">
        <v>621</v>
      </c>
      <c r="G915" s="234"/>
      <c r="H915" s="236" t="s">
        <v>21</v>
      </c>
      <c r="I915" s="238"/>
      <c r="J915" s="234"/>
      <c r="K915" s="234"/>
      <c r="L915" s="239"/>
      <c r="M915" s="240"/>
      <c r="N915" s="241"/>
      <c r="O915" s="241"/>
      <c r="P915" s="241"/>
      <c r="Q915" s="241"/>
      <c r="R915" s="241"/>
      <c r="S915" s="241"/>
      <c r="T915" s="242"/>
      <c r="AT915" s="243" t="s">
        <v>173</v>
      </c>
      <c r="AU915" s="243" t="s">
        <v>82</v>
      </c>
      <c r="AV915" s="11" t="s">
        <v>80</v>
      </c>
      <c r="AW915" s="11" t="s">
        <v>35</v>
      </c>
      <c r="AX915" s="11" t="s">
        <v>72</v>
      </c>
      <c r="AY915" s="243" t="s">
        <v>164</v>
      </c>
    </row>
    <row r="916" s="11" customFormat="1">
      <c r="B916" s="233"/>
      <c r="C916" s="234"/>
      <c r="D916" s="235" t="s">
        <v>173</v>
      </c>
      <c r="E916" s="236" t="s">
        <v>21</v>
      </c>
      <c r="F916" s="237" t="s">
        <v>622</v>
      </c>
      <c r="G916" s="234"/>
      <c r="H916" s="236" t="s">
        <v>21</v>
      </c>
      <c r="I916" s="238"/>
      <c r="J916" s="234"/>
      <c r="K916" s="234"/>
      <c r="L916" s="239"/>
      <c r="M916" s="240"/>
      <c r="N916" s="241"/>
      <c r="O916" s="241"/>
      <c r="P916" s="241"/>
      <c r="Q916" s="241"/>
      <c r="R916" s="241"/>
      <c r="S916" s="241"/>
      <c r="T916" s="242"/>
      <c r="AT916" s="243" t="s">
        <v>173</v>
      </c>
      <c r="AU916" s="243" t="s">
        <v>82</v>
      </c>
      <c r="AV916" s="11" t="s">
        <v>80</v>
      </c>
      <c r="AW916" s="11" t="s">
        <v>35</v>
      </c>
      <c r="AX916" s="11" t="s">
        <v>72</v>
      </c>
      <c r="AY916" s="243" t="s">
        <v>164</v>
      </c>
    </row>
    <row r="917" s="11" customFormat="1">
      <c r="B917" s="233"/>
      <c r="C917" s="234"/>
      <c r="D917" s="235" t="s">
        <v>173</v>
      </c>
      <c r="E917" s="236" t="s">
        <v>21</v>
      </c>
      <c r="F917" s="237" t="s">
        <v>623</v>
      </c>
      <c r="G917" s="234"/>
      <c r="H917" s="236" t="s">
        <v>21</v>
      </c>
      <c r="I917" s="238"/>
      <c r="J917" s="234"/>
      <c r="K917" s="234"/>
      <c r="L917" s="239"/>
      <c r="M917" s="240"/>
      <c r="N917" s="241"/>
      <c r="O917" s="241"/>
      <c r="P917" s="241"/>
      <c r="Q917" s="241"/>
      <c r="R917" s="241"/>
      <c r="S917" s="241"/>
      <c r="T917" s="242"/>
      <c r="AT917" s="243" t="s">
        <v>173</v>
      </c>
      <c r="AU917" s="243" t="s">
        <v>82</v>
      </c>
      <c r="AV917" s="11" t="s">
        <v>80</v>
      </c>
      <c r="AW917" s="11" t="s">
        <v>35</v>
      </c>
      <c r="AX917" s="11" t="s">
        <v>72</v>
      </c>
      <c r="AY917" s="243" t="s">
        <v>164</v>
      </c>
    </row>
    <row r="918" s="11" customFormat="1">
      <c r="B918" s="233"/>
      <c r="C918" s="234"/>
      <c r="D918" s="235" t="s">
        <v>173</v>
      </c>
      <c r="E918" s="236" t="s">
        <v>21</v>
      </c>
      <c r="F918" s="237" t="s">
        <v>624</v>
      </c>
      <c r="G918" s="234"/>
      <c r="H918" s="236" t="s">
        <v>21</v>
      </c>
      <c r="I918" s="238"/>
      <c r="J918" s="234"/>
      <c r="K918" s="234"/>
      <c r="L918" s="239"/>
      <c r="M918" s="240"/>
      <c r="N918" s="241"/>
      <c r="O918" s="241"/>
      <c r="P918" s="241"/>
      <c r="Q918" s="241"/>
      <c r="R918" s="241"/>
      <c r="S918" s="241"/>
      <c r="T918" s="242"/>
      <c r="AT918" s="243" t="s">
        <v>173</v>
      </c>
      <c r="AU918" s="243" t="s">
        <v>82</v>
      </c>
      <c r="AV918" s="11" t="s">
        <v>80</v>
      </c>
      <c r="AW918" s="11" t="s">
        <v>35</v>
      </c>
      <c r="AX918" s="11" t="s">
        <v>72</v>
      </c>
      <c r="AY918" s="243" t="s">
        <v>164</v>
      </c>
    </row>
    <row r="919" s="11" customFormat="1">
      <c r="B919" s="233"/>
      <c r="C919" s="234"/>
      <c r="D919" s="235" t="s">
        <v>173</v>
      </c>
      <c r="E919" s="236" t="s">
        <v>21</v>
      </c>
      <c r="F919" s="237" t="s">
        <v>625</v>
      </c>
      <c r="G919" s="234"/>
      <c r="H919" s="236" t="s">
        <v>21</v>
      </c>
      <c r="I919" s="238"/>
      <c r="J919" s="234"/>
      <c r="K919" s="234"/>
      <c r="L919" s="239"/>
      <c r="M919" s="240"/>
      <c r="N919" s="241"/>
      <c r="O919" s="241"/>
      <c r="P919" s="241"/>
      <c r="Q919" s="241"/>
      <c r="R919" s="241"/>
      <c r="S919" s="241"/>
      <c r="T919" s="242"/>
      <c r="AT919" s="243" t="s">
        <v>173</v>
      </c>
      <c r="AU919" s="243" t="s">
        <v>82</v>
      </c>
      <c r="AV919" s="11" t="s">
        <v>80</v>
      </c>
      <c r="AW919" s="11" t="s">
        <v>35</v>
      </c>
      <c r="AX919" s="11" t="s">
        <v>72</v>
      </c>
      <c r="AY919" s="243" t="s">
        <v>164</v>
      </c>
    </row>
    <row r="920" s="11" customFormat="1">
      <c r="B920" s="233"/>
      <c r="C920" s="234"/>
      <c r="D920" s="235" t="s">
        <v>173</v>
      </c>
      <c r="E920" s="236" t="s">
        <v>21</v>
      </c>
      <c r="F920" s="237" t="s">
        <v>626</v>
      </c>
      <c r="G920" s="234"/>
      <c r="H920" s="236" t="s">
        <v>21</v>
      </c>
      <c r="I920" s="238"/>
      <c r="J920" s="234"/>
      <c r="K920" s="234"/>
      <c r="L920" s="239"/>
      <c r="M920" s="240"/>
      <c r="N920" s="241"/>
      <c r="O920" s="241"/>
      <c r="P920" s="241"/>
      <c r="Q920" s="241"/>
      <c r="R920" s="241"/>
      <c r="S920" s="241"/>
      <c r="T920" s="242"/>
      <c r="AT920" s="243" t="s">
        <v>173</v>
      </c>
      <c r="AU920" s="243" t="s">
        <v>82</v>
      </c>
      <c r="AV920" s="11" t="s">
        <v>80</v>
      </c>
      <c r="AW920" s="11" t="s">
        <v>35</v>
      </c>
      <c r="AX920" s="11" t="s">
        <v>72</v>
      </c>
      <c r="AY920" s="243" t="s">
        <v>164</v>
      </c>
    </row>
    <row r="921" s="12" customFormat="1">
      <c r="B921" s="244"/>
      <c r="C921" s="245"/>
      <c r="D921" s="235" t="s">
        <v>173</v>
      </c>
      <c r="E921" s="246" t="s">
        <v>21</v>
      </c>
      <c r="F921" s="247" t="s">
        <v>627</v>
      </c>
      <c r="G921" s="245"/>
      <c r="H921" s="248">
        <v>6.9800000000000004</v>
      </c>
      <c r="I921" s="249"/>
      <c r="J921" s="245"/>
      <c r="K921" s="245"/>
      <c r="L921" s="250"/>
      <c r="M921" s="251"/>
      <c r="N921" s="252"/>
      <c r="O921" s="252"/>
      <c r="P921" s="252"/>
      <c r="Q921" s="252"/>
      <c r="R921" s="252"/>
      <c r="S921" s="252"/>
      <c r="T921" s="253"/>
      <c r="AT921" s="254" t="s">
        <v>173</v>
      </c>
      <c r="AU921" s="254" t="s">
        <v>82</v>
      </c>
      <c r="AV921" s="12" t="s">
        <v>82</v>
      </c>
      <c r="AW921" s="12" t="s">
        <v>35</v>
      </c>
      <c r="AX921" s="12" t="s">
        <v>72</v>
      </c>
      <c r="AY921" s="254" t="s">
        <v>164</v>
      </c>
    </row>
    <row r="922" s="13" customFormat="1">
      <c r="B922" s="255"/>
      <c r="C922" s="256"/>
      <c r="D922" s="235" t="s">
        <v>173</v>
      </c>
      <c r="E922" s="257" t="s">
        <v>21</v>
      </c>
      <c r="F922" s="258" t="s">
        <v>177</v>
      </c>
      <c r="G922" s="256"/>
      <c r="H922" s="259">
        <v>6.9800000000000004</v>
      </c>
      <c r="I922" s="260"/>
      <c r="J922" s="256"/>
      <c r="K922" s="256"/>
      <c r="L922" s="261"/>
      <c r="M922" s="262"/>
      <c r="N922" s="263"/>
      <c r="O922" s="263"/>
      <c r="P922" s="263"/>
      <c r="Q922" s="263"/>
      <c r="R922" s="263"/>
      <c r="S922" s="263"/>
      <c r="T922" s="264"/>
      <c r="AT922" s="265" t="s">
        <v>173</v>
      </c>
      <c r="AU922" s="265" t="s">
        <v>82</v>
      </c>
      <c r="AV922" s="13" t="s">
        <v>171</v>
      </c>
      <c r="AW922" s="13" t="s">
        <v>35</v>
      </c>
      <c r="AX922" s="13" t="s">
        <v>80</v>
      </c>
      <c r="AY922" s="265" t="s">
        <v>164</v>
      </c>
    </row>
    <row r="923" s="10" customFormat="1" ht="29.88" customHeight="1">
      <c r="B923" s="205"/>
      <c r="C923" s="206"/>
      <c r="D923" s="207" t="s">
        <v>71</v>
      </c>
      <c r="E923" s="219" t="s">
        <v>772</v>
      </c>
      <c r="F923" s="219" t="s">
        <v>773</v>
      </c>
      <c r="G923" s="206"/>
      <c r="H923" s="206"/>
      <c r="I923" s="209"/>
      <c r="J923" s="220">
        <f>BK923</f>
        <v>0</v>
      </c>
      <c r="K923" s="206"/>
      <c r="L923" s="211"/>
      <c r="M923" s="212"/>
      <c r="N923" s="213"/>
      <c r="O923" s="213"/>
      <c r="P923" s="214">
        <f>SUM(P924:P966)</f>
        <v>0</v>
      </c>
      <c r="Q923" s="213"/>
      <c r="R923" s="214">
        <f>SUM(R924:R966)</f>
        <v>0.013606633399999998</v>
      </c>
      <c r="S923" s="213"/>
      <c r="T923" s="215">
        <f>SUM(T924:T966)</f>
        <v>0</v>
      </c>
      <c r="AR923" s="216" t="s">
        <v>82</v>
      </c>
      <c r="AT923" s="217" t="s">
        <v>71</v>
      </c>
      <c r="AU923" s="217" t="s">
        <v>80</v>
      </c>
      <c r="AY923" s="216" t="s">
        <v>164</v>
      </c>
      <c r="BK923" s="218">
        <f>SUM(BK924:BK966)</f>
        <v>0</v>
      </c>
    </row>
    <row r="924" s="1" customFormat="1" ht="25.5" customHeight="1">
      <c r="B924" s="46"/>
      <c r="C924" s="221" t="s">
        <v>774</v>
      </c>
      <c r="D924" s="221" t="s">
        <v>166</v>
      </c>
      <c r="E924" s="222" t="s">
        <v>775</v>
      </c>
      <c r="F924" s="223" t="s">
        <v>776</v>
      </c>
      <c r="G924" s="224" t="s">
        <v>169</v>
      </c>
      <c r="H924" s="225">
        <v>31.199999999999999</v>
      </c>
      <c r="I924" s="226"/>
      <c r="J924" s="227">
        <f>ROUND(I924*H924,2)</f>
        <v>0</v>
      </c>
      <c r="K924" s="223" t="s">
        <v>170</v>
      </c>
      <c r="L924" s="72"/>
      <c r="M924" s="228" t="s">
        <v>21</v>
      </c>
      <c r="N924" s="229" t="s">
        <v>43</v>
      </c>
      <c r="O924" s="47"/>
      <c r="P924" s="230">
        <f>O924*H924</f>
        <v>0</v>
      </c>
      <c r="Q924" s="230">
        <v>0</v>
      </c>
      <c r="R924" s="230">
        <f>Q924*H924</f>
        <v>0</v>
      </c>
      <c r="S924" s="230">
        <v>0</v>
      </c>
      <c r="T924" s="231">
        <f>S924*H924</f>
        <v>0</v>
      </c>
      <c r="AR924" s="24" t="s">
        <v>193</v>
      </c>
      <c r="AT924" s="24" t="s">
        <v>166</v>
      </c>
      <c r="AU924" s="24" t="s">
        <v>82</v>
      </c>
      <c r="AY924" s="24" t="s">
        <v>164</v>
      </c>
      <c r="BE924" s="232">
        <f>IF(N924="základní",J924,0)</f>
        <v>0</v>
      </c>
      <c r="BF924" s="232">
        <f>IF(N924="snížená",J924,0)</f>
        <v>0</v>
      </c>
      <c r="BG924" s="232">
        <f>IF(N924="zákl. přenesená",J924,0)</f>
        <v>0</v>
      </c>
      <c r="BH924" s="232">
        <f>IF(N924="sníž. přenesená",J924,0)</f>
        <v>0</v>
      </c>
      <c r="BI924" s="232">
        <f>IF(N924="nulová",J924,0)</f>
        <v>0</v>
      </c>
      <c r="BJ924" s="24" t="s">
        <v>80</v>
      </c>
      <c r="BK924" s="232">
        <f>ROUND(I924*H924,2)</f>
        <v>0</v>
      </c>
      <c r="BL924" s="24" t="s">
        <v>193</v>
      </c>
      <c r="BM924" s="24" t="s">
        <v>777</v>
      </c>
    </row>
    <row r="925" s="11" customFormat="1">
      <c r="B925" s="233"/>
      <c r="C925" s="234"/>
      <c r="D925" s="235" t="s">
        <v>173</v>
      </c>
      <c r="E925" s="236" t="s">
        <v>21</v>
      </c>
      <c r="F925" s="237" t="s">
        <v>174</v>
      </c>
      <c r="G925" s="234"/>
      <c r="H925" s="236" t="s">
        <v>21</v>
      </c>
      <c r="I925" s="238"/>
      <c r="J925" s="234"/>
      <c r="K925" s="234"/>
      <c r="L925" s="239"/>
      <c r="M925" s="240"/>
      <c r="N925" s="241"/>
      <c r="O925" s="241"/>
      <c r="P925" s="241"/>
      <c r="Q925" s="241"/>
      <c r="R925" s="241"/>
      <c r="S925" s="241"/>
      <c r="T925" s="242"/>
      <c r="AT925" s="243" t="s">
        <v>173</v>
      </c>
      <c r="AU925" s="243" t="s">
        <v>82</v>
      </c>
      <c r="AV925" s="11" t="s">
        <v>80</v>
      </c>
      <c r="AW925" s="11" t="s">
        <v>35</v>
      </c>
      <c r="AX925" s="11" t="s">
        <v>72</v>
      </c>
      <c r="AY925" s="243" t="s">
        <v>164</v>
      </c>
    </row>
    <row r="926" s="12" customFormat="1">
      <c r="B926" s="244"/>
      <c r="C926" s="245"/>
      <c r="D926" s="235" t="s">
        <v>173</v>
      </c>
      <c r="E926" s="246" t="s">
        <v>21</v>
      </c>
      <c r="F926" s="247" t="s">
        <v>176</v>
      </c>
      <c r="G926" s="245"/>
      <c r="H926" s="248">
        <v>31.199999999999999</v>
      </c>
      <c r="I926" s="249"/>
      <c r="J926" s="245"/>
      <c r="K926" s="245"/>
      <c r="L926" s="250"/>
      <c r="M926" s="251"/>
      <c r="N926" s="252"/>
      <c r="O926" s="252"/>
      <c r="P926" s="252"/>
      <c r="Q926" s="252"/>
      <c r="R926" s="252"/>
      <c r="S926" s="252"/>
      <c r="T926" s="253"/>
      <c r="AT926" s="254" t="s">
        <v>173</v>
      </c>
      <c r="AU926" s="254" t="s">
        <v>82</v>
      </c>
      <c r="AV926" s="12" t="s">
        <v>82</v>
      </c>
      <c r="AW926" s="12" t="s">
        <v>35</v>
      </c>
      <c r="AX926" s="12" t="s">
        <v>72</v>
      </c>
      <c r="AY926" s="254" t="s">
        <v>164</v>
      </c>
    </row>
    <row r="927" s="13" customFormat="1">
      <c r="B927" s="255"/>
      <c r="C927" s="256"/>
      <c r="D927" s="235" t="s">
        <v>173</v>
      </c>
      <c r="E927" s="257" t="s">
        <v>21</v>
      </c>
      <c r="F927" s="258" t="s">
        <v>177</v>
      </c>
      <c r="G927" s="256"/>
      <c r="H927" s="259">
        <v>31.199999999999999</v>
      </c>
      <c r="I927" s="260"/>
      <c r="J927" s="256"/>
      <c r="K927" s="256"/>
      <c r="L927" s="261"/>
      <c r="M927" s="262"/>
      <c r="N927" s="263"/>
      <c r="O927" s="263"/>
      <c r="P927" s="263"/>
      <c r="Q927" s="263"/>
      <c r="R927" s="263"/>
      <c r="S927" s="263"/>
      <c r="T927" s="264"/>
      <c r="AT927" s="265" t="s">
        <v>173</v>
      </c>
      <c r="AU927" s="265" t="s">
        <v>82</v>
      </c>
      <c r="AV927" s="13" t="s">
        <v>171</v>
      </c>
      <c r="AW927" s="13" t="s">
        <v>35</v>
      </c>
      <c r="AX927" s="13" t="s">
        <v>80</v>
      </c>
      <c r="AY927" s="265" t="s">
        <v>164</v>
      </c>
    </row>
    <row r="928" s="1" customFormat="1" ht="16.5" customHeight="1">
      <c r="B928" s="46"/>
      <c r="C928" s="266" t="s">
        <v>778</v>
      </c>
      <c r="D928" s="266" t="s">
        <v>238</v>
      </c>
      <c r="E928" s="267" t="s">
        <v>779</v>
      </c>
      <c r="F928" s="268" t="s">
        <v>780</v>
      </c>
      <c r="G928" s="269" t="s">
        <v>169</v>
      </c>
      <c r="H928" s="270">
        <v>31.199999999999999</v>
      </c>
      <c r="I928" s="271"/>
      <c r="J928" s="272">
        <f>ROUND(I928*H928,2)</f>
        <v>0</v>
      </c>
      <c r="K928" s="268" t="s">
        <v>170</v>
      </c>
      <c r="L928" s="273"/>
      <c r="M928" s="274" t="s">
        <v>21</v>
      </c>
      <c r="N928" s="275" t="s">
        <v>43</v>
      </c>
      <c r="O928" s="47"/>
      <c r="P928" s="230">
        <f>O928*H928</f>
        <v>0</v>
      </c>
      <c r="Q928" s="230">
        <v>0</v>
      </c>
      <c r="R928" s="230">
        <f>Q928*H928</f>
        <v>0</v>
      </c>
      <c r="S928" s="230">
        <v>0</v>
      </c>
      <c r="T928" s="231">
        <f>S928*H928</f>
        <v>0</v>
      </c>
      <c r="AR928" s="24" t="s">
        <v>370</v>
      </c>
      <c r="AT928" s="24" t="s">
        <v>238</v>
      </c>
      <c r="AU928" s="24" t="s">
        <v>82</v>
      </c>
      <c r="AY928" s="24" t="s">
        <v>164</v>
      </c>
      <c r="BE928" s="232">
        <f>IF(N928="základní",J928,0)</f>
        <v>0</v>
      </c>
      <c r="BF928" s="232">
        <f>IF(N928="snížená",J928,0)</f>
        <v>0</v>
      </c>
      <c r="BG928" s="232">
        <f>IF(N928="zákl. přenesená",J928,0)</f>
        <v>0</v>
      </c>
      <c r="BH928" s="232">
        <f>IF(N928="sníž. přenesená",J928,0)</f>
        <v>0</v>
      </c>
      <c r="BI928" s="232">
        <f>IF(N928="nulová",J928,0)</f>
        <v>0</v>
      </c>
      <c r="BJ928" s="24" t="s">
        <v>80</v>
      </c>
      <c r="BK928" s="232">
        <f>ROUND(I928*H928,2)</f>
        <v>0</v>
      </c>
      <c r="BL928" s="24" t="s">
        <v>193</v>
      </c>
      <c r="BM928" s="24" t="s">
        <v>781</v>
      </c>
    </row>
    <row r="929" s="11" customFormat="1">
      <c r="B929" s="233"/>
      <c r="C929" s="234"/>
      <c r="D929" s="235" t="s">
        <v>173</v>
      </c>
      <c r="E929" s="236" t="s">
        <v>21</v>
      </c>
      <c r="F929" s="237" t="s">
        <v>174</v>
      </c>
      <c r="G929" s="234"/>
      <c r="H929" s="236" t="s">
        <v>21</v>
      </c>
      <c r="I929" s="238"/>
      <c r="J929" s="234"/>
      <c r="K929" s="234"/>
      <c r="L929" s="239"/>
      <c r="M929" s="240"/>
      <c r="N929" s="241"/>
      <c r="O929" s="241"/>
      <c r="P929" s="241"/>
      <c r="Q929" s="241"/>
      <c r="R929" s="241"/>
      <c r="S929" s="241"/>
      <c r="T929" s="242"/>
      <c r="AT929" s="243" t="s">
        <v>173</v>
      </c>
      <c r="AU929" s="243" t="s">
        <v>82</v>
      </c>
      <c r="AV929" s="11" t="s">
        <v>80</v>
      </c>
      <c r="AW929" s="11" t="s">
        <v>35</v>
      </c>
      <c r="AX929" s="11" t="s">
        <v>72</v>
      </c>
      <c r="AY929" s="243" t="s">
        <v>164</v>
      </c>
    </row>
    <row r="930" s="12" customFormat="1">
      <c r="B930" s="244"/>
      <c r="C930" s="245"/>
      <c r="D930" s="235" t="s">
        <v>173</v>
      </c>
      <c r="E930" s="246" t="s">
        <v>21</v>
      </c>
      <c r="F930" s="247" t="s">
        <v>176</v>
      </c>
      <c r="G930" s="245"/>
      <c r="H930" s="248">
        <v>31.199999999999999</v>
      </c>
      <c r="I930" s="249"/>
      <c r="J930" s="245"/>
      <c r="K930" s="245"/>
      <c r="L930" s="250"/>
      <c r="M930" s="251"/>
      <c r="N930" s="252"/>
      <c r="O930" s="252"/>
      <c r="P930" s="252"/>
      <c r="Q930" s="252"/>
      <c r="R930" s="252"/>
      <c r="S930" s="252"/>
      <c r="T930" s="253"/>
      <c r="AT930" s="254" t="s">
        <v>173</v>
      </c>
      <c r="AU930" s="254" t="s">
        <v>82</v>
      </c>
      <c r="AV930" s="12" t="s">
        <v>82</v>
      </c>
      <c r="AW930" s="12" t="s">
        <v>35</v>
      </c>
      <c r="AX930" s="12" t="s">
        <v>72</v>
      </c>
      <c r="AY930" s="254" t="s">
        <v>164</v>
      </c>
    </row>
    <row r="931" s="13" customFormat="1">
      <c r="B931" s="255"/>
      <c r="C931" s="256"/>
      <c r="D931" s="235" t="s">
        <v>173</v>
      </c>
      <c r="E931" s="257" t="s">
        <v>21</v>
      </c>
      <c r="F931" s="258" t="s">
        <v>177</v>
      </c>
      <c r="G931" s="256"/>
      <c r="H931" s="259">
        <v>31.199999999999999</v>
      </c>
      <c r="I931" s="260"/>
      <c r="J931" s="256"/>
      <c r="K931" s="256"/>
      <c r="L931" s="261"/>
      <c r="M931" s="262"/>
      <c r="N931" s="263"/>
      <c r="O931" s="263"/>
      <c r="P931" s="263"/>
      <c r="Q931" s="263"/>
      <c r="R931" s="263"/>
      <c r="S931" s="263"/>
      <c r="T931" s="264"/>
      <c r="AT931" s="265" t="s">
        <v>173</v>
      </c>
      <c r="AU931" s="265" t="s">
        <v>82</v>
      </c>
      <c r="AV931" s="13" t="s">
        <v>171</v>
      </c>
      <c r="AW931" s="13" t="s">
        <v>35</v>
      </c>
      <c r="AX931" s="13" t="s">
        <v>80</v>
      </c>
      <c r="AY931" s="265" t="s">
        <v>164</v>
      </c>
    </row>
    <row r="932" s="1" customFormat="1" ht="25.5" customHeight="1">
      <c r="B932" s="46"/>
      <c r="C932" s="221" t="s">
        <v>782</v>
      </c>
      <c r="D932" s="221" t="s">
        <v>166</v>
      </c>
      <c r="E932" s="222" t="s">
        <v>783</v>
      </c>
      <c r="F932" s="223" t="s">
        <v>784</v>
      </c>
      <c r="G932" s="224" t="s">
        <v>169</v>
      </c>
      <c r="H932" s="225">
        <v>1.5760000000000001</v>
      </c>
      <c r="I932" s="226"/>
      <c r="J932" s="227">
        <f>ROUND(I932*H932,2)</f>
        <v>0</v>
      </c>
      <c r="K932" s="223" t="s">
        <v>170</v>
      </c>
      <c r="L932" s="72"/>
      <c r="M932" s="228" t="s">
        <v>21</v>
      </c>
      <c r="N932" s="229" t="s">
        <v>43</v>
      </c>
      <c r="O932" s="47"/>
      <c r="P932" s="230">
        <f>O932*H932</f>
        <v>0</v>
      </c>
      <c r="Q932" s="230">
        <v>0</v>
      </c>
      <c r="R932" s="230">
        <f>Q932*H932</f>
        <v>0</v>
      </c>
      <c r="S932" s="230">
        <v>0</v>
      </c>
      <c r="T932" s="231">
        <f>S932*H932</f>
        <v>0</v>
      </c>
      <c r="AR932" s="24" t="s">
        <v>193</v>
      </c>
      <c r="AT932" s="24" t="s">
        <v>166</v>
      </c>
      <c r="AU932" s="24" t="s">
        <v>82</v>
      </c>
      <c r="AY932" s="24" t="s">
        <v>164</v>
      </c>
      <c r="BE932" s="232">
        <f>IF(N932="základní",J932,0)</f>
        <v>0</v>
      </c>
      <c r="BF932" s="232">
        <f>IF(N932="snížená",J932,0)</f>
        <v>0</v>
      </c>
      <c r="BG932" s="232">
        <f>IF(N932="zákl. přenesená",J932,0)</f>
        <v>0</v>
      </c>
      <c r="BH932" s="232">
        <f>IF(N932="sníž. přenesená",J932,0)</f>
        <v>0</v>
      </c>
      <c r="BI932" s="232">
        <f>IF(N932="nulová",J932,0)</f>
        <v>0</v>
      </c>
      <c r="BJ932" s="24" t="s">
        <v>80</v>
      </c>
      <c r="BK932" s="232">
        <f>ROUND(I932*H932,2)</f>
        <v>0</v>
      </c>
      <c r="BL932" s="24" t="s">
        <v>193</v>
      </c>
      <c r="BM932" s="24" t="s">
        <v>785</v>
      </c>
    </row>
    <row r="933" s="12" customFormat="1">
      <c r="B933" s="244"/>
      <c r="C933" s="245"/>
      <c r="D933" s="235" t="s">
        <v>173</v>
      </c>
      <c r="E933" s="246" t="s">
        <v>21</v>
      </c>
      <c r="F933" s="247" t="s">
        <v>21</v>
      </c>
      <c r="G933" s="245"/>
      <c r="H933" s="248">
        <v>0</v>
      </c>
      <c r="I933" s="249"/>
      <c r="J933" s="245"/>
      <c r="K933" s="245"/>
      <c r="L933" s="250"/>
      <c r="M933" s="251"/>
      <c r="N933" s="252"/>
      <c r="O933" s="252"/>
      <c r="P933" s="252"/>
      <c r="Q933" s="252"/>
      <c r="R933" s="252"/>
      <c r="S933" s="252"/>
      <c r="T933" s="253"/>
      <c r="AT933" s="254" t="s">
        <v>173</v>
      </c>
      <c r="AU933" s="254" t="s">
        <v>82</v>
      </c>
      <c r="AV933" s="12" t="s">
        <v>82</v>
      </c>
      <c r="AW933" s="12" t="s">
        <v>35</v>
      </c>
      <c r="AX933" s="12" t="s">
        <v>72</v>
      </c>
      <c r="AY933" s="254" t="s">
        <v>164</v>
      </c>
    </row>
    <row r="934" s="11" customFormat="1">
      <c r="B934" s="233"/>
      <c r="C934" s="234"/>
      <c r="D934" s="235" t="s">
        <v>173</v>
      </c>
      <c r="E934" s="236" t="s">
        <v>21</v>
      </c>
      <c r="F934" s="237" t="s">
        <v>786</v>
      </c>
      <c r="G934" s="234"/>
      <c r="H934" s="236" t="s">
        <v>21</v>
      </c>
      <c r="I934" s="238"/>
      <c r="J934" s="234"/>
      <c r="K934" s="234"/>
      <c r="L934" s="239"/>
      <c r="M934" s="240"/>
      <c r="N934" s="241"/>
      <c r="O934" s="241"/>
      <c r="P934" s="241"/>
      <c r="Q934" s="241"/>
      <c r="R934" s="241"/>
      <c r="S934" s="241"/>
      <c r="T934" s="242"/>
      <c r="AT934" s="243" t="s">
        <v>173</v>
      </c>
      <c r="AU934" s="243" t="s">
        <v>82</v>
      </c>
      <c r="AV934" s="11" t="s">
        <v>80</v>
      </c>
      <c r="AW934" s="11" t="s">
        <v>35</v>
      </c>
      <c r="AX934" s="11" t="s">
        <v>72</v>
      </c>
      <c r="AY934" s="243" t="s">
        <v>164</v>
      </c>
    </row>
    <row r="935" s="11" customFormat="1">
      <c r="B935" s="233"/>
      <c r="C935" s="234"/>
      <c r="D935" s="235" t="s">
        <v>173</v>
      </c>
      <c r="E935" s="236" t="s">
        <v>21</v>
      </c>
      <c r="F935" s="237" t="s">
        <v>787</v>
      </c>
      <c r="G935" s="234"/>
      <c r="H935" s="236" t="s">
        <v>21</v>
      </c>
      <c r="I935" s="238"/>
      <c r="J935" s="234"/>
      <c r="K935" s="234"/>
      <c r="L935" s="239"/>
      <c r="M935" s="240"/>
      <c r="N935" s="241"/>
      <c r="O935" s="241"/>
      <c r="P935" s="241"/>
      <c r="Q935" s="241"/>
      <c r="R935" s="241"/>
      <c r="S935" s="241"/>
      <c r="T935" s="242"/>
      <c r="AT935" s="243" t="s">
        <v>173</v>
      </c>
      <c r="AU935" s="243" t="s">
        <v>82</v>
      </c>
      <c r="AV935" s="11" t="s">
        <v>80</v>
      </c>
      <c r="AW935" s="11" t="s">
        <v>35</v>
      </c>
      <c r="AX935" s="11" t="s">
        <v>72</v>
      </c>
      <c r="AY935" s="243" t="s">
        <v>164</v>
      </c>
    </row>
    <row r="936" s="12" customFormat="1">
      <c r="B936" s="244"/>
      <c r="C936" s="245"/>
      <c r="D936" s="235" t="s">
        <v>173</v>
      </c>
      <c r="E936" s="246" t="s">
        <v>21</v>
      </c>
      <c r="F936" s="247" t="s">
        <v>788</v>
      </c>
      <c r="G936" s="245"/>
      <c r="H936" s="248">
        <v>1.5760000000000001</v>
      </c>
      <c r="I936" s="249"/>
      <c r="J936" s="245"/>
      <c r="K936" s="245"/>
      <c r="L936" s="250"/>
      <c r="M936" s="251"/>
      <c r="N936" s="252"/>
      <c r="O936" s="252"/>
      <c r="P936" s="252"/>
      <c r="Q936" s="252"/>
      <c r="R936" s="252"/>
      <c r="S936" s="252"/>
      <c r="T936" s="253"/>
      <c r="AT936" s="254" t="s">
        <v>173</v>
      </c>
      <c r="AU936" s="254" t="s">
        <v>82</v>
      </c>
      <c r="AV936" s="12" t="s">
        <v>82</v>
      </c>
      <c r="AW936" s="12" t="s">
        <v>35</v>
      </c>
      <c r="AX936" s="12" t="s">
        <v>72</v>
      </c>
      <c r="AY936" s="254" t="s">
        <v>164</v>
      </c>
    </row>
    <row r="937" s="13" customFormat="1">
      <c r="B937" s="255"/>
      <c r="C937" s="256"/>
      <c r="D937" s="235" t="s">
        <v>173</v>
      </c>
      <c r="E937" s="257" t="s">
        <v>21</v>
      </c>
      <c r="F937" s="258" t="s">
        <v>177</v>
      </c>
      <c r="G937" s="256"/>
      <c r="H937" s="259">
        <v>1.5760000000000001</v>
      </c>
      <c r="I937" s="260"/>
      <c r="J937" s="256"/>
      <c r="K937" s="256"/>
      <c r="L937" s="261"/>
      <c r="M937" s="262"/>
      <c r="N937" s="263"/>
      <c r="O937" s="263"/>
      <c r="P937" s="263"/>
      <c r="Q937" s="263"/>
      <c r="R937" s="263"/>
      <c r="S937" s="263"/>
      <c r="T937" s="264"/>
      <c r="AT937" s="265" t="s">
        <v>173</v>
      </c>
      <c r="AU937" s="265" t="s">
        <v>82</v>
      </c>
      <c r="AV937" s="13" t="s">
        <v>171</v>
      </c>
      <c r="AW937" s="13" t="s">
        <v>35</v>
      </c>
      <c r="AX937" s="13" t="s">
        <v>80</v>
      </c>
      <c r="AY937" s="265" t="s">
        <v>164</v>
      </c>
    </row>
    <row r="938" s="1" customFormat="1" ht="16.5" customHeight="1">
      <c r="B938" s="46"/>
      <c r="C938" s="266" t="s">
        <v>789</v>
      </c>
      <c r="D938" s="266" t="s">
        <v>238</v>
      </c>
      <c r="E938" s="267" t="s">
        <v>779</v>
      </c>
      <c r="F938" s="268" t="s">
        <v>780</v>
      </c>
      <c r="G938" s="269" t="s">
        <v>169</v>
      </c>
      <c r="H938" s="270">
        <v>1.655</v>
      </c>
      <c r="I938" s="271"/>
      <c r="J938" s="272">
        <f>ROUND(I938*H938,2)</f>
        <v>0</v>
      </c>
      <c r="K938" s="268" t="s">
        <v>170</v>
      </c>
      <c r="L938" s="273"/>
      <c r="M938" s="274" t="s">
        <v>21</v>
      </c>
      <c r="N938" s="275" t="s">
        <v>43</v>
      </c>
      <c r="O938" s="47"/>
      <c r="P938" s="230">
        <f>O938*H938</f>
        <v>0</v>
      </c>
      <c r="Q938" s="230">
        <v>0</v>
      </c>
      <c r="R938" s="230">
        <f>Q938*H938</f>
        <v>0</v>
      </c>
      <c r="S938" s="230">
        <v>0</v>
      </c>
      <c r="T938" s="231">
        <f>S938*H938</f>
        <v>0</v>
      </c>
      <c r="AR938" s="24" t="s">
        <v>370</v>
      </c>
      <c r="AT938" s="24" t="s">
        <v>238</v>
      </c>
      <c r="AU938" s="24" t="s">
        <v>82</v>
      </c>
      <c r="AY938" s="24" t="s">
        <v>164</v>
      </c>
      <c r="BE938" s="232">
        <f>IF(N938="základní",J938,0)</f>
        <v>0</v>
      </c>
      <c r="BF938" s="232">
        <f>IF(N938="snížená",J938,0)</f>
        <v>0</v>
      </c>
      <c r="BG938" s="232">
        <f>IF(N938="zákl. přenesená",J938,0)</f>
        <v>0</v>
      </c>
      <c r="BH938" s="232">
        <f>IF(N938="sníž. přenesená",J938,0)</f>
        <v>0</v>
      </c>
      <c r="BI938" s="232">
        <f>IF(N938="nulová",J938,0)</f>
        <v>0</v>
      </c>
      <c r="BJ938" s="24" t="s">
        <v>80</v>
      </c>
      <c r="BK938" s="232">
        <f>ROUND(I938*H938,2)</f>
        <v>0</v>
      </c>
      <c r="BL938" s="24" t="s">
        <v>193</v>
      </c>
      <c r="BM938" s="24" t="s">
        <v>790</v>
      </c>
    </row>
    <row r="939" s="12" customFormat="1">
      <c r="B939" s="244"/>
      <c r="C939" s="245"/>
      <c r="D939" s="235" t="s">
        <v>173</v>
      </c>
      <c r="E939" s="246" t="s">
        <v>21</v>
      </c>
      <c r="F939" s="247" t="s">
        <v>21</v>
      </c>
      <c r="G939" s="245"/>
      <c r="H939" s="248">
        <v>0</v>
      </c>
      <c r="I939" s="249"/>
      <c r="J939" s="245"/>
      <c r="K939" s="245"/>
      <c r="L939" s="250"/>
      <c r="M939" s="251"/>
      <c r="N939" s="252"/>
      <c r="O939" s="252"/>
      <c r="P939" s="252"/>
      <c r="Q939" s="252"/>
      <c r="R939" s="252"/>
      <c r="S939" s="252"/>
      <c r="T939" s="253"/>
      <c r="AT939" s="254" t="s">
        <v>173</v>
      </c>
      <c r="AU939" s="254" t="s">
        <v>82</v>
      </c>
      <c r="AV939" s="12" t="s">
        <v>82</v>
      </c>
      <c r="AW939" s="12" t="s">
        <v>35</v>
      </c>
      <c r="AX939" s="12" t="s">
        <v>72</v>
      </c>
      <c r="AY939" s="254" t="s">
        <v>164</v>
      </c>
    </row>
    <row r="940" s="11" customFormat="1">
      <c r="B940" s="233"/>
      <c r="C940" s="234"/>
      <c r="D940" s="235" t="s">
        <v>173</v>
      </c>
      <c r="E940" s="236" t="s">
        <v>21</v>
      </c>
      <c r="F940" s="237" t="s">
        <v>786</v>
      </c>
      <c r="G940" s="234"/>
      <c r="H940" s="236" t="s">
        <v>21</v>
      </c>
      <c r="I940" s="238"/>
      <c r="J940" s="234"/>
      <c r="K940" s="234"/>
      <c r="L940" s="239"/>
      <c r="M940" s="240"/>
      <c r="N940" s="241"/>
      <c r="O940" s="241"/>
      <c r="P940" s="241"/>
      <c r="Q940" s="241"/>
      <c r="R940" s="241"/>
      <c r="S940" s="241"/>
      <c r="T940" s="242"/>
      <c r="AT940" s="243" t="s">
        <v>173</v>
      </c>
      <c r="AU940" s="243" t="s">
        <v>82</v>
      </c>
      <c r="AV940" s="11" t="s">
        <v>80</v>
      </c>
      <c r="AW940" s="11" t="s">
        <v>35</v>
      </c>
      <c r="AX940" s="11" t="s">
        <v>72</v>
      </c>
      <c r="AY940" s="243" t="s">
        <v>164</v>
      </c>
    </row>
    <row r="941" s="11" customFormat="1">
      <c r="B941" s="233"/>
      <c r="C941" s="234"/>
      <c r="D941" s="235" t="s">
        <v>173</v>
      </c>
      <c r="E941" s="236" t="s">
        <v>21</v>
      </c>
      <c r="F941" s="237" t="s">
        <v>787</v>
      </c>
      <c r="G941" s="234"/>
      <c r="H941" s="236" t="s">
        <v>21</v>
      </c>
      <c r="I941" s="238"/>
      <c r="J941" s="234"/>
      <c r="K941" s="234"/>
      <c r="L941" s="239"/>
      <c r="M941" s="240"/>
      <c r="N941" s="241"/>
      <c r="O941" s="241"/>
      <c r="P941" s="241"/>
      <c r="Q941" s="241"/>
      <c r="R941" s="241"/>
      <c r="S941" s="241"/>
      <c r="T941" s="242"/>
      <c r="AT941" s="243" t="s">
        <v>173</v>
      </c>
      <c r="AU941" s="243" t="s">
        <v>82</v>
      </c>
      <c r="AV941" s="11" t="s">
        <v>80</v>
      </c>
      <c r="AW941" s="11" t="s">
        <v>35</v>
      </c>
      <c r="AX941" s="11" t="s">
        <v>72</v>
      </c>
      <c r="AY941" s="243" t="s">
        <v>164</v>
      </c>
    </row>
    <row r="942" s="12" customFormat="1">
      <c r="B942" s="244"/>
      <c r="C942" s="245"/>
      <c r="D942" s="235" t="s">
        <v>173</v>
      </c>
      <c r="E942" s="246" t="s">
        <v>21</v>
      </c>
      <c r="F942" s="247" t="s">
        <v>788</v>
      </c>
      <c r="G942" s="245"/>
      <c r="H942" s="248">
        <v>1.5760000000000001</v>
      </c>
      <c r="I942" s="249"/>
      <c r="J942" s="245"/>
      <c r="K942" s="245"/>
      <c r="L942" s="250"/>
      <c r="M942" s="251"/>
      <c r="N942" s="252"/>
      <c r="O942" s="252"/>
      <c r="P942" s="252"/>
      <c r="Q942" s="252"/>
      <c r="R942" s="252"/>
      <c r="S942" s="252"/>
      <c r="T942" s="253"/>
      <c r="AT942" s="254" t="s">
        <v>173</v>
      </c>
      <c r="AU942" s="254" t="s">
        <v>82</v>
      </c>
      <c r="AV942" s="12" t="s">
        <v>82</v>
      </c>
      <c r="AW942" s="12" t="s">
        <v>35</v>
      </c>
      <c r="AX942" s="12" t="s">
        <v>72</v>
      </c>
      <c r="AY942" s="254" t="s">
        <v>164</v>
      </c>
    </row>
    <row r="943" s="13" customFormat="1">
      <c r="B943" s="255"/>
      <c r="C943" s="256"/>
      <c r="D943" s="235" t="s">
        <v>173</v>
      </c>
      <c r="E943" s="257" t="s">
        <v>21</v>
      </c>
      <c r="F943" s="258" t="s">
        <v>177</v>
      </c>
      <c r="G943" s="256"/>
      <c r="H943" s="259">
        <v>1.5760000000000001</v>
      </c>
      <c r="I943" s="260"/>
      <c r="J943" s="256"/>
      <c r="K943" s="256"/>
      <c r="L943" s="261"/>
      <c r="M943" s="262"/>
      <c r="N943" s="263"/>
      <c r="O943" s="263"/>
      <c r="P943" s="263"/>
      <c r="Q943" s="263"/>
      <c r="R943" s="263"/>
      <c r="S943" s="263"/>
      <c r="T943" s="264"/>
      <c r="AT943" s="265" t="s">
        <v>173</v>
      </c>
      <c r="AU943" s="265" t="s">
        <v>82</v>
      </c>
      <c r="AV943" s="13" t="s">
        <v>171</v>
      </c>
      <c r="AW943" s="13" t="s">
        <v>35</v>
      </c>
      <c r="AX943" s="13" t="s">
        <v>80</v>
      </c>
      <c r="AY943" s="265" t="s">
        <v>164</v>
      </c>
    </row>
    <row r="944" s="12" customFormat="1">
      <c r="B944" s="244"/>
      <c r="C944" s="245"/>
      <c r="D944" s="235" t="s">
        <v>173</v>
      </c>
      <c r="E944" s="245"/>
      <c r="F944" s="247" t="s">
        <v>791</v>
      </c>
      <c r="G944" s="245"/>
      <c r="H944" s="248">
        <v>1.655</v>
      </c>
      <c r="I944" s="249"/>
      <c r="J944" s="245"/>
      <c r="K944" s="245"/>
      <c r="L944" s="250"/>
      <c r="M944" s="251"/>
      <c r="N944" s="252"/>
      <c r="O944" s="252"/>
      <c r="P944" s="252"/>
      <c r="Q944" s="252"/>
      <c r="R944" s="252"/>
      <c r="S944" s="252"/>
      <c r="T944" s="253"/>
      <c r="AT944" s="254" t="s">
        <v>173</v>
      </c>
      <c r="AU944" s="254" t="s">
        <v>82</v>
      </c>
      <c r="AV944" s="12" t="s">
        <v>82</v>
      </c>
      <c r="AW944" s="12" t="s">
        <v>6</v>
      </c>
      <c r="AX944" s="12" t="s">
        <v>80</v>
      </c>
      <c r="AY944" s="254" t="s">
        <v>164</v>
      </c>
    </row>
    <row r="945" s="1" customFormat="1" ht="16.5" customHeight="1">
      <c r="B945" s="46"/>
      <c r="C945" s="221" t="s">
        <v>792</v>
      </c>
      <c r="D945" s="221" t="s">
        <v>166</v>
      </c>
      <c r="E945" s="222" t="s">
        <v>793</v>
      </c>
      <c r="F945" s="223" t="s">
        <v>794</v>
      </c>
      <c r="G945" s="224" t="s">
        <v>169</v>
      </c>
      <c r="H945" s="225">
        <v>22.399999999999999</v>
      </c>
      <c r="I945" s="226"/>
      <c r="J945" s="227">
        <f>ROUND(I945*H945,2)</f>
        <v>0</v>
      </c>
      <c r="K945" s="223" t="s">
        <v>170</v>
      </c>
      <c r="L945" s="72"/>
      <c r="M945" s="228" t="s">
        <v>21</v>
      </c>
      <c r="N945" s="229" t="s">
        <v>43</v>
      </c>
      <c r="O945" s="47"/>
      <c r="P945" s="230">
        <f>O945*H945</f>
        <v>0</v>
      </c>
      <c r="Q945" s="230">
        <v>0.00019000000000000001</v>
      </c>
      <c r="R945" s="230">
        <f>Q945*H945</f>
        <v>0.0042560000000000002</v>
      </c>
      <c r="S945" s="230">
        <v>0</v>
      </c>
      <c r="T945" s="231">
        <f>S945*H945</f>
        <v>0</v>
      </c>
      <c r="AR945" s="24" t="s">
        <v>193</v>
      </c>
      <c r="AT945" s="24" t="s">
        <v>166</v>
      </c>
      <c r="AU945" s="24" t="s">
        <v>82</v>
      </c>
      <c r="AY945" s="24" t="s">
        <v>164</v>
      </c>
      <c r="BE945" s="232">
        <f>IF(N945="základní",J945,0)</f>
        <v>0</v>
      </c>
      <c r="BF945" s="232">
        <f>IF(N945="snížená",J945,0)</f>
        <v>0</v>
      </c>
      <c r="BG945" s="232">
        <f>IF(N945="zákl. přenesená",J945,0)</f>
        <v>0</v>
      </c>
      <c r="BH945" s="232">
        <f>IF(N945="sníž. přenesená",J945,0)</f>
        <v>0</v>
      </c>
      <c r="BI945" s="232">
        <f>IF(N945="nulová",J945,0)</f>
        <v>0</v>
      </c>
      <c r="BJ945" s="24" t="s">
        <v>80</v>
      </c>
      <c r="BK945" s="232">
        <f>ROUND(I945*H945,2)</f>
        <v>0</v>
      </c>
      <c r="BL945" s="24" t="s">
        <v>193</v>
      </c>
      <c r="BM945" s="24" t="s">
        <v>795</v>
      </c>
    </row>
    <row r="946" s="11" customFormat="1">
      <c r="B946" s="233"/>
      <c r="C946" s="234"/>
      <c r="D946" s="235" t="s">
        <v>173</v>
      </c>
      <c r="E946" s="236" t="s">
        <v>21</v>
      </c>
      <c r="F946" s="237" t="s">
        <v>174</v>
      </c>
      <c r="G946" s="234"/>
      <c r="H946" s="236" t="s">
        <v>21</v>
      </c>
      <c r="I946" s="238"/>
      <c r="J946" s="234"/>
      <c r="K946" s="234"/>
      <c r="L946" s="239"/>
      <c r="M946" s="240"/>
      <c r="N946" s="241"/>
      <c r="O946" s="241"/>
      <c r="P946" s="241"/>
      <c r="Q946" s="241"/>
      <c r="R946" s="241"/>
      <c r="S946" s="241"/>
      <c r="T946" s="242"/>
      <c r="AT946" s="243" t="s">
        <v>173</v>
      </c>
      <c r="AU946" s="243" t="s">
        <v>82</v>
      </c>
      <c r="AV946" s="11" t="s">
        <v>80</v>
      </c>
      <c r="AW946" s="11" t="s">
        <v>35</v>
      </c>
      <c r="AX946" s="11" t="s">
        <v>72</v>
      </c>
      <c r="AY946" s="243" t="s">
        <v>164</v>
      </c>
    </row>
    <row r="947" s="11" customFormat="1">
      <c r="B947" s="233"/>
      <c r="C947" s="234"/>
      <c r="D947" s="235" t="s">
        <v>173</v>
      </c>
      <c r="E947" s="236" t="s">
        <v>21</v>
      </c>
      <c r="F947" s="237" t="s">
        <v>289</v>
      </c>
      <c r="G947" s="234"/>
      <c r="H947" s="236" t="s">
        <v>21</v>
      </c>
      <c r="I947" s="238"/>
      <c r="J947" s="234"/>
      <c r="K947" s="234"/>
      <c r="L947" s="239"/>
      <c r="M947" s="240"/>
      <c r="N947" s="241"/>
      <c r="O947" s="241"/>
      <c r="P947" s="241"/>
      <c r="Q947" s="241"/>
      <c r="R947" s="241"/>
      <c r="S947" s="241"/>
      <c r="T947" s="242"/>
      <c r="AT947" s="243" t="s">
        <v>173</v>
      </c>
      <c r="AU947" s="243" t="s">
        <v>82</v>
      </c>
      <c r="AV947" s="11" t="s">
        <v>80</v>
      </c>
      <c r="AW947" s="11" t="s">
        <v>35</v>
      </c>
      <c r="AX947" s="11" t="s">
        <v>72</v>
      </c>
      <c r="AY947" s="243" t="s">
        <v>164</v>
      </c>
    </row>
    <row r="948" s="11" customFormat="1">
      <c r="B948" s="233"/>
      <c r="C948" s="234"/>
      <c r="D948" s="235" t="s">
        <v>173</v>
      </c>
      <c r="E948" s="236" t="s">
        <v>21</v>
      </c>
      <c r="F948" s="237" t="s">
        <v>796</v>
      </c>
      <c r="G948" s="234"/>
      <c r="H948" s="236" t="s">
        <v>21</v>
      </c>
      <c r="I948" s="238"/>
      <c r="J948" s="234"/>
      <c r="K948" s="234"/>
      <c r="L948" s="239"/>
      <c r="M948" s="240"/>
      <c r="N948" s="241"/>
      <c r="O948" s="241"/>
      <c r="P948" s="241"/>
      <c r="Q948" s="241"/>
      <c r="R948" s="241"/>
      <c r="S948" s="241"/>
      <c r="T948" s="242"/>
      <c r="AT948" s="243" t="s">
        <v>173</v>
      </c>
      <c r="AU948" s="243" t="s">
        <v>82</v>
      </c>
      <c r="AV948" s="11" t="s">
        <v>80</v>
      </c>
      <c r="AW948" s="11" t="s">
        <v>35</v>
      </c>
      <c r="AX948" s="11" t="s">
        <v>72</v>
      </c>
      <c r="AY948" s="243" t="s">
        <v>164</v>
      </c>
    </row>
    <row r="949" s="12" customFormat="1">
      <c r="B949" s="244"/>
      <c r="C949" s="245"/>
      <c r="D949" s="235" t="s">
        <v>173</v>
      </c>
      <c r="E949" s="246" t="s">
        <v>21</v>
      </c>
      <c r="F949" s="247" t="s">
        <v>797</v>
      </c>
      <c r="G949" s="245"/>
      <c r="H949" s="248">
        <v>22.399999999999999</v>
      </c>
      <c r="I949" s="249"/>
      <c r="J949" s="245"/>
      <c r="K949" s="245"/>
      <c r="L949" s="250"/>
      <c r="M949" s="251"/>
      <c r="N949" s="252"/>
      <c r="O949" s="252"/>
      <c r="P949" s="252"/>
      <c r="Q949" s="252"/>
      <c r="R949" s="252"/>
      <c r="S949" s="252"/>
      <c r="T949" s="253"/>
      <c r="AT949" s="254" t="s">
        <v>173</v>
      </c>
      <c r="AU949" s="254" t="s">
        <v>82</v>
      </c>
      <c r="AV949" s="12" t="s">
        <v>82</v>
      </c>
      <c r="AW949" s="12" t="s">
        <v>35</v>
      </c>
      <c r="AX949" s="12" t="s">
        <v>72</v>
      </c>
      <c r="AY949" s="254" t="s">
        <v>164</v>
      </c>
    </row>
    <row r="950" s="13" customFormat="1">
      <c r="B950" s="255"/>
      <c r="C950" s="256"/>
      <c r="D950" s="235" t="s">
        <v>173</v>
      </c>
      <c r="E950" s="257" t="s">
        <v>21</v>
      </c>
      <c r="F950" s="258" t="s">
        <v>177</v>
      </c>
      <c r="G950" s="256"/>
      <c r="H950" s="259">
        <v>22.399999999999999</v>
      </c>
      <c r="I950" s="260"/>
      <c r="J950" s="256"/>
      <c r="K950" s="256"/>
      <c r="L950" s="261"/>
      <c r="M950" s="262"/>
      <c r="N950" s="263"/>
      <c r="O950" s="263"/>
      <c r="P950" s="263"/>
      <c r="Q950" s="263"/>
      <c r="R950" s="263"/>
      <c r="S950" s="263"/>
      <c r="T950" s="264"/>
      <c r="AT950" s="265" t="s">
        <v>173</v>
      </c>
      <c r="AU950" s="265" t="s">
        <v>82</v>
      </c>
      <c r="AV950" s="13" t="s">
        <v>171</v>
      </c>
      <c r="AW950" s="13" t="s">
        <v>35</v>
      </c>
      <c r="AX950" s="13" t="s">
        <v>80</v>
      </c>
      <c r="AY950" s="265" t="s">
        <v>164</v>
      </c>
    </row>
    <row r="951" s="1" customFormat="1" ht="25.5" customHeight="1">
      <c r="B951" s="46"/>
      <c r="C951" s="221" t="s">
        <v>798</v>
      </c>
      <c r="D951" s="221" t="s">
        <v>166</v>
      </c>
      <c r="E951" s="222" t="s">
        <v>799</v>
      </c>
      <c r="F951" s="223" t="s">
        <v>800</v>
      </c>
      <c r="G951" s="224" t="s">
        <v>169</v>
      </c>
      <c r="H951" s="225">
        <v>1.5760000000000001</v>
      </c>
      <c r="I951" s="226"/>
      <c r="J951" s="227">
        <f>ROUND(I951*H951,2)</f>
        <v>0</v>
      </c>
      <c r="K951" s="223" t="s">
        <v>21</v>
      </c>
      <c r="L951" s="72"/>
      <c r="M951" s="228" t="s">
        <v>21</v>
      </c>
      <c r="N951" s="229" t="s">
        <v>43</v>
      </c>
      <c r="O951" s="47"/>
      <c r="P951" s="230">
        <f>O951*H951</f>
        <v>0</v>
      </c>
      <c r="Q951" s="230">
        <v>1.2775000000000001E-05</v>
      </c>
      <c r="R951" s="230">
        <f>Q951*H951</f>
        <v>2.0133400000000003E-05</v>
      </c>
      <c r="S951" s="230">
        <v>0</v>
      </c>
      <c r="T951" s="231">
        <f>S951*H951</f>
        <v>0</v>
      </c>
      <c r="AR951" s="24" t="s">
        <v>193</v>
      </c>
      <c r="AT951" s="24" t="s">
        <v>166</v>
      </c>
      <c r="AU951" s="24" t="s">
        <v>82</v>
      </c>
      <c r="AY951" s="24" t="s">
        <v>164</v>
      </c>
      <c r="BE951" s="232">
        <f>IF(N951="základní",J951,0)</f>
        <v>0</v>
      </c>
      <c r="BF951" s="232">
        <f>IF(N951="snížená",J951,0)</f>
        <v>0</v>
      </c>
      <c r="BG951" s="232">
        <f>IF(N951="zákl. přenesená",J951,0)</f>
        <v>0</v>
      </c>
      <c r="BH951" s="232">
        <f>IF(N951="sníž. přenesená",J951,0)</f>
        <v>0</v>
      </c>
      <c r="BI951" s="232">
        <f>IF(N951="nulová",J951,0)</f>
        <v>0</v>
      </c>
      <c r="BJ951" s="24" t="s">
        <v>80</v>
      </c>
      <c r="BK951" s="232">
        <f>ROUND(I951*H951,2)</f>
        <v>0</v>
      </c>
      <c r="BL951" s="24" t="s">
        <v>193</v>
      </c>
      <c r="BM951" s="24" t="s">
        <v>801</v>
      </c>
    </row>
    <row r="952" s="12" customFormat="1">
      <c r="B952" s="244"/>
      <c r="C952" s="245"/>
      <c r="D952" s="235" t="s">
        <v>173</v>
      </c>
      <c r="E952" s="246" t="s">
        <v>21</v>
      </c>
      <c r="F952" s="247" t="s">
        <v>21</v>
      </c>
      <c r="G952" s="245"/>
      <c r="H952" s="248">
        <v>0</v>
      </c>
      <c r="I952" s="249"/>
      <c r="J952" s="245"/>
      <c r="K952" s="245"/>
      <c r="L952" s="250"/>
      <c r="M952" s="251"/>
      <c r="N952" s="252"/>
      <c r="O952" s="252"/>
      <c r="P952" s="252"/>
      <c r="Q952" s="252"/>
      <c r="R952" s="252"/>
      <c r="S952" s="252"/>
      <c r="T952" s="253"/>
      <c r="AT952" s="254" t="s">
        <v>173</v>
      </c>
      <c r="AU952" s="254" t="s">
        <v>82</v>
      </c>
      <c r="AV952" s="12" t="s">
        <v>82</v>
      </c>
      <c r="AW952" s="12" t="s">
        <v>35</v>
      </c>
      <c r="AX952" s="12" t="s">
        <v>72</v>
      </c>
      <c r="AY952" s="254" t="s">
        <v>164</v>
      </c>
    </row>
    <row r="953" s="11" customFormat="1">
      <c r="B953" s="233"/>
      <c r="C953" s="234"/>
      <c r="D953" s="235" t="s">
        <v>173</v>
      </c>
      <c r="E953" s="236" t="s">
        <v>21</v>
      </c>
      <c r="F953" s="237" t="s">
        <v>786</v>
      </c>
      <c r="G953" s="234"/>
      <c r="H953" s="236" t="s">
        <v>21</v>
      </c>
      <c r="I953" s="238"/>
      <c r="J953" s="234"/>
      <c r="K953" s="234"/>
      <c r="L953" s="239"/>
      <c r="M953" s="240"/>
      <c r="N953" s="241"/>
      <c r="O953" s="241"/>
      <c r="P953" s="241"/>
      <c r="Q953" s="241"/>
      <c r="R953" s="241"/>
      <c r="S953" s="241"/>
      <c r="T953" s="242"/>
      <c r="AT953" s="243" t="s">
        <v>173</v>
      </c>
      <c r="AU953" s="243" t="s">
        <v>82</v>
      </c>
      <c r="AV953" s="11" t="s">
        <v>80</v>
      </c>
      <c r="AW953" s="11" t="s">
        <v>35</v>
      </c>
      <c r="AX953" s="11" t="s">
        <v>72</v>
      </c>
      <c r="AY953" s="243" t="s">
        <v>164</v>
      </c>
    </row>
    <row r="954" s="11" customFormat="1">
      <c r="B954" s="233"/>
      <c r="C954" s="234"/>
      <c r="D954" s="235" t="s">
        <v>173</v>
      </c>
      <c r="E954" s="236" t="s">
        <v>21</v>
      </c>
      <c r="F954" s="237" t="s">
        <v>787</v>
      </c>
      <c r="G954" s="234"/>
      <c r="H954" s="236" t="s">
        <v>21</v>
      </c>
      <c r="I954" s="238"/>
      <c r="J954" s="234"/>
      <c r="K954" s="234"/>
      <c r="L954" s="239"/>
      <c r="M954" s="240"/>
      <c r="N954" s="241"/>
      <c r="O954" s="241"/>
      <c r="P954" s="241"/>
      <c r="Q954" s="241"/>
      <c r="R954" s="241"/>
      <c r="S954" s="241"/>
      <c r="T954" s="242"/>
      <c r="AT954" s="243" t="s">
        <v>173</v>
      </c>
      <c r="AU954" s="243" t="s">
        <v>82</v>
      </c>
      <c r="AV954" s="11" t="s">
        <v>80</v>
      </c>
      <c r="AW954" s="11" t="s">
        <v>35</v>
      </c>
      <c r="AX954" s="11" t="s">
        <v>72</v>
      </c>
      <c r="AY954" s="243" t="s">
        <v>164</v>
      </c>
    </row>
    <row r="955" s="12" customFormat="1">
      <c r="B955" s="244"/>
      <c r="C955" s="245"/>
      <c r="D955" s="235" t="s">
        <v>173</v>
      </c>
      <c r="E955" s="246" t="s">
        <v>21</v>
      </c>
      <c r="F955" s="247" t="s">
        <v>788</v>
      </c>
      <c r="G955" s="245"/>
      <c r="H955" s="248">
        <v>1.5760000000000001</v>
      </c>
      <c r="I955" s="249"/>
      <c r="J955" s="245"/>
      <c r="K955" s="245"/>
      <c r="L955" s="250"/>
      <c r="M955" s="251"/>
      <c r="N955" s="252"/>
      <c r="O955" s="252"/>
      <c r="P955" s="252"/>
      <c r="Q955" s="252"/>
      <c r="R955" s="252"/>
      <c r="S955" s="252"/>
      <c r="T955" s="253"/>
      <c r="AT955" s="254" t="s">
        <v>173</v>
      </c>
      <c r="AU955" s="254" t="s">
        <v>82</v>
      </c>
      <c r="AV955" s="12" t="s">
        <v>82</v>
      </c>
      <c r="AW955" s="12" t="s">
        <v>35</v>
      </c>
      <c r="AX955" s="12" t="s">
        <v>72</v>
      </c>
      <c r="AY955" s="254" t="s">
        <v>164</v>
      </c>
    </row>
    <row r="956" s="13" customFormat="1">
      <c r="B956" s="255"/>
      <c r="C956" s="256"/>
      <c r="D956" s="235" t="s">
        <v>173</v>
      </c>
      <c r="E956" s="257" t="s">
        <v>21</v>
      </c>
      <c r="F956" s="258" t="s">
        <v>177</v>
      </c>
      <c r="G956" s="256"/>
      <c r="H956" s="259">
        <v>1.5760000000000001</v>
      </c>
      <c r="I956" s="260"/>
      <c r="J956" s="256"/>
      <c r="K956" s="256"/>
      <c r="L956" s="261"/>
      <c r="M956" s="262"/>
      <c r="N956" s="263"/>
      <c r="O956" s="263"/>
      <c r="P956" s="263"/>
      <c r="Q956" s="263"/>
      <c r="R956" s="263"/>
      <c r="S956" s="263"/>
      <c r="T956" s="264"/>
      <c r="AT956" s="265" t="s">
        <v>173</v>
      </c>
      <c r="AU956" s="265" t="s">
        <v>82</v>
      </c>
      <c r="AV956" s="13" t="s">
        <v>171</v>
      </c>
      <c r="AW956" s="13" t="s">
        <v>35</v>
      </c>
      <c r="AX956" s="13" t="s">
        <v>80</v>
      </c>
      <c r="AY956" s="265" t="s">
        <v>164</v>
      </c>
    </row>
    <row r="957" s="1" customFormat="1" ht="25.5" customHeight="1">
      <c r="B957" s="46"/>
      <c r="C957" s="221" t="s">
        <v>802</v>
      </c>
      <c r="D957" s="221" t="s">
        <v>166</v>
      </c>
      <c r="E957" s="222" t="s">
        <v>803</v>
      </c>
      <c r="F957" s="223" t="s">
        <v>804</v>
      </c>
      <c r="G957" s="224" t="s">
        <v>169</v>
      </c>
      <c r="H957" s="225">
        <v>31.199999999999999</v>
      </c>
      <c r="I957" s="226"/>
      <c r="J957" s="227">
        <f>ROUND(I957*H957,2)</f>
        <v>0</v>
      </c>
      <c r="K957" s="223" t="s">
        <v>21</v>
      </c>
      <c r="L957" s="72"/>
      <c r="M957" s="228" t="s">
        <v>21</v>
      </c>
      <c r="N957" s="229" t="s">
        <v>43</v>
      </c>
      <c r="O957" s="47"/>
      <c r="P957" s="230">
        <f>O957*H957</f>
        <v>0</v>
      </c>
      <c r="Q957" s="230">
        <v>1.1875000000000001E-05</v>
      </c>
      <c r="R957" s="230">
        <f>Q957*H957</f>
        <v>0.00037050000000000001</v>
      </c>
      <c r="S957" s="230">
        <v>0</v>
      </c>
      <c r="T957" s="231">
        <f>S957*H957</f>
        <v>0</v>
      </c>
      <c r="AR957" s="24" t="s">
        <v>193</v>
      </c>
      <c r="AT957" s="24" t="s">
        <v>166</v>
      </c>
      <c r="AU957" s="24" t="s">
        <v>82</v>
      </c>
      <c r="AY957" s="24" t="s">
        <v>164</v>
      </c>
      <c r="BE957" s="232">
        <f>IF(N957="základní",J957,0)</f>
        <v>0</v>
      </c>
      <c r="BF957" s="232">
        <f>IF(N957="snížená",J957,0)</f>
        <v>0</v>
      </c>
      <c r="BG957" s="232">
        <f>IF(N957="zákl. přenesená",J957,0)</f>
        <v>0</v>
      </c>
      <c r="BH957" s="232">
        <f>IF(N957="sníž. přenesená",J957,0)</f>
        <v>0</v>
      </c>
      <c r="BI957" s="232">
        <f>IF(N957="nulová",J957,0)</f>
        <v>0</v>
      </c>
      <c r="BJ957" s="24" t="s">
        <v>80</v>
      </c>
      <c r="BK957" s="232">
        <f>ROUND(I957*H957,2)</f>
        <v>0</v>
      </c>
      <c r="BL957" s="24" t="s">
        <v>193</v>
      </c>
      <c r="BM957" s="24" t="s">
        <v>805</v>
      </c>
    </row>
    <row r="958" s="11" customFormat="1">
      <c r="B958" s="233"/>
      <c r="C958" s="234"/>
      <c r="D958" s="235" t="s">
        <v>173</v>
      </c>
      <c r="E958" s="236" t="s">
        <v>21</v>
      </c>
      <c r="F958" s="237" t="s">
        <v>174</v>
      </c>
      <c r="G958" s="234"/>
      <c r="H958" s="236" t="s">
        <v>21</v>
      </c>
      <c r="I958" s="238"/>
      <c r="J958" s="234"/>
      <c r="K958" s="234"/>
      <c r="L958" s="239"/>
      <c r="M958" s="240"/>
      <c r="N958" s="241"/>
      <c r="O958" s="241"/>
      <c r="P958" s="241"/>
      <c r="Q958" s="241"/>
      <c r="R958" s="241"/>
      <c r="S958" s="241"/>
      <c r="T958" s="242"/>
      <c r="AT958" s="243" t="s">
        <v>173</v>
      </c>
      <c r="AU958" s="243" t="s">
        <v>82</v>
      </c>
      <c r="AV958" s="11" t="s">
        <v>80</v>
      </c>
      <c r="AW958" s="11" t="s">
        <v>35</v>
      </c>
      <c r="AX958" s="11" t="s">
        <v>72</v>
      </c>
      <c r="AY958" s="243" t="s">
        <v>164</v>
      </c>
    </row>
    <row r="959" s="12" customFormat="1">
      <c r="B959" s="244"/>
      <c r="C959" s="245"/>
      <c r="D959" s="235" t="s">
        <v>173</v>
      </c>
      <c r="E959" s="246" t="s">
        <v>21</v>
      </c>
      <c r="F959" s="247" t="s">
        <v>176</v>
      </c>
      <c r="G959" s="245"/>
      <c r="H959" s="248">
        <v>31.199999999999999</v>
      </c>
      <c r="I959" s="249"/>
      <c r="J959" s="245"/>
      <c r="K959" s="245"/>
      <c r="L959" s="250"/>
      <c r="M959" s="251"/>
      <c r="N959" s="252"/>
      <c r="O959" s="252"/>
      <c r="P959" s="252"/>
      <c r="Q959" s="252"/>
      <c r="R959" s="252"/>
      <c r="S959" s="252"/>
      <c r="T959" s="253"/>
      <c r="AT959" s="254" t="s">
        <v>173</v>
      </c>
      <c r="AU959" s="254" t="s">
        <v>82</v>
      </c>
      <c r="AV959" s="12" t="s">
        <v>82</v>
      </c>
      <c r="AW959" s="12" t="s">
        <v>35</v>
      </c>
      <c r="AX959" s="12" t="s">
        <v>72</v>
      </c>
      <c r="AY959" s="254" t="s">
        <v>164</v>
      </c>
    </row>
    <row r="960" s="13" customFormat="1">
      <c r="B960" s="255"/>
      <c r="C960" s="256"/>
      <c r="D960" s="235" t="s">
        <v>173</v>
      </c>
      <c r="E960" s="257" t="s">
        <v>21</v>
      </c>
      <c r="F960" s="258" t="s">
        <v>177</v>
      </c>
      <c r="G960" s="256"/>
      <c r="H960" s="259">
        <v>31.199999999999999</v>
      </c>
      <c r="I960" s="260"/>
      <c r="J960" s="256"/>
      <c r="K960" s="256"/>
      <c r="L960" s="261"/>
      <c r="M960" s="262"/>
      <c r="N960" s="263"/>
      <c r="O960" s="263"/>
      <c r="P960" s="263"/>
      <c r="Q960" s="263"/>
      <c r="R960" s="263"/>
      <c r="S960" s="263"/>
      <c r="T960" s="264"/>
      <c r="AT960" s="265" t="s">
        <v>173</v>
      </c>
      <c r="AU960" s="265" t="s">
        <v>82</v>
      </c>
      <c r="AV960" s="13" t="s">
        <v>171</v>
      </c>
      <c r="AW960" s="13" t="s">
        <v>35</v>
      </c>
      <c r="AX960" s="13" t="s">
        <v>80</v>
      </c>
      <c r="AY960" s="265" t="s">
        <v>164</v>
      </c>
    </row>
    <row r="961" s="1" customFormat="1" ht="16.5" customHeight="1">
      <c r="B961" s="46"/>
      <c r="C961" s="221" t="s">
        <v>806</v>
      </c>
      <c r="D961" s="221" t="s">
        <v>166</v>
      </c>
      <c r="E961" s="222" t="s">
        <v>807</v>
      </c>
      <c r="F961" s="223" t="s">
        <v>808</v>
      </c>
      <c r="G961" s="224" t="s">
        <v>169</v>
      </c>
      <c r="H961" s="225">
        <v>22.399999999999999</v>
      </c>
      <c r="I961" s="226"/>
      <c r="J961" s="227">
        <f>ROUND(I961*H961,2)</f>
        <v>0</v>
      </c>
      <c r="K961" s="223" t="s">
        <v>170</v>
      </c>
      <c r="L961" s="72"/>
      <c r="M961" s="228" t="s">
        <v>21</v>
      </c>
      <c r="N961" s="229" t="s">
        <v>43</v>
      </c>
      <c r="O961" s="47"/>
      <c r="P961" s="230">
        <f>O961*H961</f>
        <v>0</v>
      </c>
      <c r="Q961" s="230">
        <v>0.00040000000000000002</v>
      </c>
      <c r="R961" s="230">
        <f>Q961*H961</f>
        <v>0.0089599999999999992</v>
      </c>
      <c r="S961" s="230">
        <v>0</v>
      </c>
      <c r="T961" s="231">
        <f>S961*H961</f>
        <v>0</v>
      </c>
      <c r="AR961" s="24" t="s">
        <v>193</v>
      </c>
      <c r="AT961" s="24" t="s">
        <v>166</v>
      </c>
      <c r="AU961" s="24" t="s">
        <v>82</v>
      </c>
      <c r="AY961" s="24" t="s">
        <v>164</v>
      </c>
      <c r="BE961" s="232">
        <f>IF(N961="základní",J961,0)</f>
        <v>0</v>
      </c>
      <c r="BF961" s="232">
        <f>IF(N961="snížená",J961,0)</f>
        <v>0</v>
      </c>
      <c r="BG961" s="232">
        <f>IF(N961="zákl. přenesená",J961,0)</f>
        <v>0</v>
      </c>
      <c r="BH961" s="232">
        <f>IF(N961="sníž. přenesená",J961,0)</f>
        <v>0</v>
      </c>
      <c r="BI961" s="232">
        <f>IF(N961="nulová",J961,0)</f>
        <v>0</v>
      </c>
      <c r="BJ961" s="24" t="s">
        <v>80</v>
      </c>
      <c r="BK961" s="232">
        <f>ROUND(I961*H961,2)</f>
        <v>0</v>
      </c>
      <c r="BL961" s="24" t="s">
        <v>193</v>
      </c>
      <c r="BM961" s="24" t="s">
        <v>809</v>
      </c>
    </row>
    <row r="962" s="11" customFormat="1">
      <c r="B962" s="233"/>
      <c r="C962" s="234"/>
      <c r="D962" s="235" t="s">
        <v>173</v>
      </c>
      <c r="E962" s="236" t="s">
        <v>21</v>
      </c>
      <c r="F962" s="237" t="s">
        <v>174</v>
      </c>
      <c r="G962" s="234"/>
      <c r="H962" s="236" t="s">
        <v>21</v>
      </c>
      <c r="I962" s="238"/>
      <c r="J962" s="234"/>
      <c r="K962" s="234"/>
      <c r="L962" s="239"/>
      <c r="M962" s="240"/>
      <c r="N962" s="241"/>
      <c r="O962" s="241"/>
      <c r="P962" s="241"/>
      <c r="Q962" s="241"/>
      <c r="R962" s="241"/>
      <c r="S962" s="241"/>
      <c r="T962" s="242"/>
      <c r="AT962" s="243" t="s">
        <v>173</v>
      </c>
      <c r="AU962" s="243" t="s">
        <v>82</v>
      </c>
      <c r="AV962" s="11" t="s">
        <v>80</v>
      </c>
      <c r="AW962" s="11" t="s">
        <v>35</v>
      </c>
      <c r="AX962" s="11" t="s">
        <v>72</v>
      </c>
      <c r="AY962" s="243" t="s">
        <v>164</v>
      </c>
    </row>
    <row r="963" s="11" customFormat="1">
      <c r="B963" s="233"/>
      <c r="C963" s="234"/>
      <c r="D963" s="235" t="s">
        <v>173</v>
      </c>
      <c r="E963" s="236" t="s">
        <v>21</v>
      </c>
      <c r="F963" s="237" t="s">
        <v>289</v>
      </c>
      <c r="G963" s="234"/>
      <c r="H963" s="236" t="s">
        <v>21</v>
      </c>
      <c r="I963" s="238"/>
      <c r="J963" s="234"/>
      <c r="K963" s="234"/>
      <c r="L963" s="239"/>
      <c r="M963" s="240"/>
      <c r="N963" s="241"/>
      <c r="O963" s="241"/>
      <c r="P963" s="241"/>
      <c r="Q963" s="241"/>
      <c r="R963" s="241"/>
      <c r="S963" s="241"/>
      <c r="T963" s="242"/>
      <c r="AT963" s="243" t="s">
        <v>173</v>
      </c>
      <c r="AU963" s="243" t="s">
        <v>82</v>
      </c>
      <c r="AV963" s="11" t="s">
        <v>80</v>
      </c>
      <c r="AW963" s="11" t="s">
        <v>35</v>
      </c>
      <c r="AX963" s="11" t="s">
        <v>72</v>
      </c>
      <c r="AY963" s="243" t="s">
        <v>164</v>
      </c>
    </row>
    <row r="964" s="11" customFormat="1">
      <c r="B964" s="233"/>
      <c r="C964" s="234"/>
      <c r="D964" s="235" t="s">
        <v>173</v>
      </c>
      <c r="E964" s="236" t="s">
        <v>21</v>
      </c>
      <c r="F964" s="237" t="s">
        <v>796</v>
      </c>
      <c r="G964" s="234"/>
      <c r="H964" s="236" t="s">
        <v>21</v>
      </c>
      <c r="I964" s="238"/>
      <c r="J964" s="234"/>
      <c r="K964" s="234"/>
      <c r="L964" s="239"/>
      <c r="M964" s="240"/>
      <c r="N964" s="241"/>
      <c r="O964" s="241"/>
      <c r="P964" s="241"/>
      <c r="Q964" s="241"/>
      <c r="R964" s="241"/>
      <c r="S964" s="241"/>
      <c r="T964" s="242"/>
      <c r="AT964" s="243" t="s">
        <v>173</v>
      </c>
      <c r="AU964" s="243" t="s">
        <v>82</v>
      </c>
      <c r="AV964" s="11" t="s">
        <v>80</v>
      </c>
      <c r="AW964" s="11" t="s">
        <v>35</v>
      </c>
      <c r="AX964" s="11" t="s">
        <v>72</v>
      </c>
      <c r="AY964" s="243" t="s">
        <v>164</v>
      </c>
    </row>
    <row r="965" s="12" customFormat="1">
      <c r="B965" s="244"/>
      <c r="C965" s="245"/>
      <c r="D965" s="235" t="s">
        <v>173</v>
      </c>
      <c r="E965" s="246" t="s">
        <v>21</v>
      </c>
      <c r="F965" s="247" t="s">
        <v>797</v>
      </c>
      <c r="G965" s="245"/>
      <c r="H965" s="248">
        <v>22.399999999999999</v>
      </c>
      <c r="I965" s="249"/>
      <c r="J965" s="245"/>
      <c r="K965" s="245"/>
      <c r="L965" s="250"/>
      <c r="M965" s="251"/>
      <c r="N965" s="252"/>
      <c r="O965" s="252"/>
      <c r="P965" s="252"/>
      <c r="Q965" s="252"/>
      <c r="R965" s="252"/>
      <c r="S965" s="252"/>
      <c r="T965" s="253"/>
      <c r="AT965" s="254" t="s">
        <v>173</v>
      </c>
      <c r="AU965" s="254" t="s">
        <v>82</v>
      </c>
      <c r="AV965" s="12" t="s">
        <v>82</v>
      </c>
      <c r="AW965" s="12" t="s">
        <v>35</v>
      </c>
      <c r="AX965" s="12" t="s">
        <v>72</v>
      </c>
      <c r="AY965" s="254" t="s">
        <v>164</v>
      </c>
    </row>
    <row r="966" s="13" customFormat="1">
      <c r="B966" s="255"/>
      <c r="C966" s="256"/>
      <c r="D966" s="235" t="s">
        <v>173</v>
      </c>
      <c r="E966" s="257" t="s">
        <v>21</v>
      </c>
      <c r="F966" s="258" t="s">
        <v>177</v>
      </c>
      <c r="G966" s="256"/>
      <c r="H966" s="259">
        <v>22.399999999999999</v>
      </c>
      <c r="I966" s="260"/>
      <c r="J966" s="256"/>
      <c r="K966" s="256"/>
      <c r="L966" s="261"/>
      <c r="M966" s="262"/>
      <c r="N966" s="263"/>
      <c r="O966" s="263"/>
      <c r="P966" s="263"/>
      <c r="Q966" s="263"/>
      <c r="R966" s="263"/>
      <c r="S966" s="263"/>
      <c r="T966" s="264"/>
      <c r="AT966" s="265" t="s">
        <v>173</v>
      </c>
      <c r="AU966" s="265" t="s">
        <v>82</v>
      </c>
      <c r="AV966" s="13" t="s">
        <v>171</v>
      </c>
      <c r="AW966" s="13" t="s">
        <v>35</v>
      </c>
      <c r="AX966" s="13" t="s">
        <v>80</v>
      </c>
      <c r="AY966" s="265" t="s">
        <v>164</v>
      </c>
    </row>
    <row r="967" s="10" customFormat="1" ht="37.44" customHeight="1">
      <c r="B967" s="205"/>
      <c r="C967" s="206"/>
      <c r="D967" s="207" t="s">
        <v>71</v>
      </c>
      <c r="E967" s="208" t="s">
        <v>810</v>
      </c>
      <c r="F967" s="208" t="s">
        <v>811</v>
      </c>
      <c r="G967" s="206"/>
      <c r="H967" s="206"/>
      <c r="I967" s="209"/>
      <c r="J967" s="210">
        <f>BK967</f>
        <v>0</v>
      </c>
      <c r="K967" s="206"/>
      <c r="L967" s="211"/>
      <c r="M967" s="212"/>
      <c r="N967" s="213"/>
      <c r="O967" s="213"/>
      <c r="P967" s="214">
        <f>SUM(P968:P979)</f>
        <v>0</v>
      </c>
      <c r="Q967" s="213"/>
      <c r="R967" s="214">
        <f>SUM(R968:R979)</f>
        <v>0</v>
      </c>
      <c r="S967" s="213"/>
      <c r="T967" s="215">
        <f>SUM(T968:T979)</f>
        <v>0</v>
      </c>
      <c r="AR967" s="216" t="s">
        <v>171</v>
      </c>
      <c r="AT967" s="217" t="s">
        <v>71</v>
      </c>
      <c r="AU967" s="217" t="s">
        <v>72</v>
      </c>
      <c r="AY967" s="216" t="s">
        <v>164</v>
      </c>
      <c r="BK967" s="218">
        <f>SUM(BK968:BK979)</f>
        <v>0</v>
      </c>
    </row>
    <row r="968" s="1" customFormat="1" ht="16.5" customHeight="1">
      <c r="B968" s="46"/>
      <c r="C968" s="221" t="s">
        <v>812</v>
      </c>
      <c r="D968" s="221" t="s">
        <v>166</v>
      </c>
      <c r="E968" s="222" t="s">
        <v>813</v>
      </c>
      <c r="F968" s="223" t="s">
        <v>814</v>
      </c>
      <c r="G968" s="224" t="s">
        <v>815</v>
      </c>
      <c r="H968" s="225">
        <v>4</v>
      </c>
      <c r="I968" s="226"/>
      <c r="J968" s="227">
        <f>ROUND(I968*H968,2)</f>
        <v>0</v>
      </c>
      <c r="K968" s="223" t="s">
        <v>21</v>
      </c>
      <c r="L968" s="72"/>
      <c r="M968" s="228" t="s">
        <v>21</v>
      </c>
      <c r="N968" s="229" t="s">
        <v>43</v>
      </c>
      <c r="O968" s="47"/>
      <c r="P968" s="230">
        <f>O968*H968</f>
        <v>0</v>
      </c>
      <c r="Q968" s="230">
        <v>0</v>
      </c>
      <c r="R968" s="230">
        <f>Q968*H968</f>
        <v>0</v>
      </c>
      <c r="S968" s="230">
        <v>0</v>
      </c>
      <c r="T968" s="231">
        <f>S968*H968</f>
        <v>0</v>
      </c>
      <c r="AR968" s="24" t="s">
        <v>171</v>
      </c>
      <c r="AT968" s="24" t="s">
        <v>166</v>
      </c>
      <c r="AU968" s="24" t="s">
        <v>80</v>
      </c>
      <c r="AY968" s="24" t="s">
        <v>164</v>
      </c>
      <c r="BE968" s="232">
        <f>IF(N968="základní",J968,0)</f>
        <v>0</v>
      </c>
      <c r="BF968" s="232">
        <f>IF(N968="snížená",J968,0)</f>
        <v>0</v>
      </c>
      <c r="BG968" s="232">
        <f>IF(N968="zákl. přenesená",J968,0)</f>
        <v>0</v>
      </c>
      <c r="BH968" s="232">
        <f>IF(N968="sníž. přenesená",J968,0)</f>
        <v>0</v>
      </c>
      <c r="BI968" s="232">
        <f>IF(N968="nulová",J968,0)</f>
        <v>0</v>
      </c>
      <c r="BJ968" s="24" t="s">
        <v>80</v>
      </c>
      <c r="BK968" s="232">
        <f>ROUND(I968*H968,2)</f>
        <v>0</v>
      </c>
      <c r="BL968" s="24" t="s">
        <v>171</v>
      </c>
      <c r="BM968" s="24" t="s">
        <v>816</v>
      </c>
    </row>
    <row r="969" s="11" customFormat="1">
      <c r="B969" s="233"/>
      <c r="C969" s="234"/>
      <c r="D969" s="235" t="s">
        <v>173</v>
      </c>
      <c r="E969" s="236" t="s">
        <v>21</v>
      </c>
      <c r="F969" s="237" t="s">
        <v>174</v>
      </c>
      <c r="G969" s="234"/>
      <c r="H969" s="236" t="s">
        <v>21</v>
      </c>
      <c r="I969" s="238"/>
      <c r="J969" s="234"/>
      <c r="K969" s="234"/>
      <c r="L969" s="239"/>
      <c r="M969" s="240"/>
      <c r="N969" s="241"/>
      <c r="O969" s="241"/>
      <c r="P969" s="241"/>
      <c r="Q969" s="241"/>
      <c r="R969" s="241"/>
      <c r="S969" s="241"/>
      <c r="T969" s="242"/>
      <c r="AT969" s="243" t="s">
        <v>173</v>
      </c>
      <c r="AU969" s="243" t="s">
        <v>80</v>
      </c>
      <c r="AV969" s="11" t="s">
        <v>80</v>
      </c>
      <c r="AW969" s="11" t="s">
        <v>35</v>
      </c>
      <c r="AX969" s="11" t="s">
        <v>72</v>
      </c>
      <c r="AY969" s="243" t="s">
        <v>164</v>
      </c>
    </row>
    <row r="970" s="11" customFormat="1">
      <c r="B970" s="233"/>
      <c r="C970" s="234"/>
      <c r="D970" s="235" t="s">
        <v>173</v>
      </c>
      <c r="E970" s="236" t="s">
        <v>21</v>
      </c>
      <c r="F970" s="237" t="s">
        <v>817</v>
      </c>
      <c r="G970" s="234"/>
      <c r="H970" s="236" t="s">
        <v>21</v>
      </c>
      <c r="I970" s="238"/>
      <c r="J970" s="234"/>
      <c r="K970" s="234"/>
      <c r="L970" s="239"/>
      <c r="M970" s="240"/>
      <c r="N970" s="241"/>
      <c r="O970" s="241"/>
      <c r="P970" s="241"/>
      <c r="Q970" s="241"/>
      <c r="R970" s="241"/>
      <c r="S970" s="241"/>
      <c r="T970" s="242"/>
      <c r="AT970" s="243" t="s">
        <v>173</v>
      </c>
      <c r="AU970" s="243" t="s">
        <v>80</v>
      </c>
      <c r="AV970" s="11" t="s">
        <v>80</v>
      </c>
      <c r="AW970" s="11" t="s">
        <v>35</v>
      </c>
      <c r="AX970" s="11" t="s">
        <v>72</v>
      </c>
      <c r="AY970" s="243" t="s">
        <v>164</v>
      </c>
    </row>
    <row r="971" s="11" customFormat="1">
      <c r="B971" s="233"/>
      <c r="C971" s="234"/>
      <c r="D971" s="235" t="s">
        <v>173</v>
      </c>
      <c r="E971" s="236" t="s">
        <v>21</v>
      </c>
      <c r="F971" s="237" t="s">
        <v>818</v>
      </c>
      <c r="G971" s="234"/>
      <c r="H971" s="236" t="s">
        <v>21</v>
      </c>
      <c r="I971" s="238"/>
      <c r="J971" s="234"/>
      <c r="K971" s="234"/>
      <c r="L971" s="239"/>
      <c r="M971" s="240"/>
      <c r="N971" s="241"/>
      <c r="O971" s="241"/>
      <c r="P971" s="241"/>
      <c r="Q971" s="241"/>
      <c r="R971" s="241"/>
      <c r="S971" s="241"/>
      <c r="T971" s="242"/>
      <c r="AT971" s="243" t="s">
        <v>173</v>
      </c>
      <c r="AU971" s="243" t="s">
        <v>80</v>
      </c>
      <c r="AV971" s="11" t="s">
        <v>80</v>
      </c>
      <c r="AW971" s="11" t="s">
        <v>35</v>
      </c>
      <c r="AX971" s="11" t="s">
        <v>72</v>
      </c>
      <c r="AY971" s="243" t="s">
        <v>164</v>
      </c>
    </row>
    <row r="972" s="12" customFormat="1">
      <c r="B972" s="244"/>
      <c r="C972" s="245"/>
      <c r="D972" s="235" t="s">
        <v>173</v>
      </c>
      <c r="E972" s="246" t="s">
        <v>21</v>
      </c>
      <c r="F972" s="247" t="s">
        <v>819</v>
      </c>
      <c r="G972" s="245"/>
      <c r="H972" s="248">
        <v>4</v>
      </c>
      <c r="I972" s="249"/>
      <c r="J972" s="245"/>
      <c r="K972" s="245"/>
      <c r="L972" s="250"/>
      <c r="M972" s="251"/>
      <c r="N972" s="252"/>
      <c r="O972" s="252"/>
      <c r="P972" s="252"/>
      <c r="Q972" s="252"/>
      <c r="R972" s="252"/>
      <c r="S972" s="252"/>
      <c r="T972" s="253"/>
      <c r="AT972" s="254" t="s">
        <v>173</v>
      </c>
      <c r="AU972" s="254" t="s">
        <v>80</v>
      </c>
      <c r="AV972" s="12" t="s">
        <v>82</v>
      </c>
      <c r="AW972" s="12" t="s">
        <v>35</v>
      </c>
      <c r="AX972" s="12" t="s">
        <v>72</v>
      </c>
      <c r="AY972" s="254" t="s">
        <v>164</v>
      </c>
    </row>
    <row r="973" s="13" customFormat="1">
      <c r="B973" s="255"/>
      <c r="C973" s="256"/>
      <c r="D973" s="235" t="s">
        <v>173</v>
      </c>
      <c r="E973" s="257" t="s">
        <v>21</v>
      </c>
      <c r="F973" s="258" t="s">
        <v>177</v>
      </c>
      <c r="G973" s="256"/>
      <c r="H973" s="259">
        <v>4</v>
      </c>
      <c r="I973" s="260"/>
      <c r="J973" s="256"/>
      <c r="K973" s="256"/>
      <c r="L973" s="261"/>
      <c r="M973" s="262"/>
      <c r="N973" s="263"/>
      <c r="O973" s="263"/>
      <c r="P973" s="263"/>
      <c r="Q973" s="263"/>
      <c r="R973" s="263"/>
      <c r="S973" s="263"/>
      <c r="T973" s="264"/>
      <c r="AT973" s="265" t="s">
        <v>173</v>
      </c>
      <c r="AU973" s="265" t="s">
        <v>80</v>
      </c>
      <c r="AV973" s="13" t="s">
        <v>171</v>
      </c>
      <c r="AW973" s="13" t="s">
        <v>35</v>
      </c>
      <c r="AX973" s="13" t="s">
        <v>80</v>
      </c>
      <c r="AY973" s="265" t="s">
        <v>164</v>
      </c>
    </row>
    <row r="974" s="1" customFormat="1" ht="16.5" customHeight="1">
      <c r="B974" s="46"/>
      <c r="C974" s="221" t="s">
        <v>820</v>
      </c>
      <c r="D974" s="221" t="s">
        <v>166</v>
      </c>
      <c r="E974" s="222" t="s">
        <v>821</v>
      </c>
      <c r="F974" s="223" t="s">
        <v>822</v>
      </c>
      <c r="G974" s="224" t="s">
        <v>815</v>
      </c>
      <c r="H974" s="225">
        <v>4</v>
      </c>
      <c r="I974" s="226"/>
      <c r="J974" s="227">
        <f>ROUND(I974*H974,2)</f>
        <v>0</v>
      </c>
      <c r="K974" s="223" t="s">
        <v>21</v>
      </c>
      <c r="L974" s="72"/>
      <c r="M974" s="228" t="s">
        <v>21</v>
      </c>
      <c r="N974" s="229" t="s">
        <v>43</v>
      </c>
      <c r="O974" s="47"/>
      <c r="P974" s="230">
        <f>O974*H974</f>
        <v>0</v>
      </c>
      <c r="Q974" s="230">
        <v>0</v>
      </c>
      <c r="R974" s="230">
        <f>Q974*H974</f>
        <v>0</v>
      </c>
      <c r="S974" s="230">
        <v>0</v>
      </c>
      <c r="T974" s="231">
        <f>S974*H974</f>
        <v>0</v>
      </c>
      <c r="AR974" s="24" t="s">
        <v>171</v>
      </c>
      <c r="AT974" s="24" t="s">
        <v>166</v>
      </c>
      <c r="AU974" s="24" t="s">
        <v>80</v>
      </c>
      <c r="AY974" s="24" t="s">
        <v>164</v>
      </c>
      <c r="BE974" s="232">
        <f>IF(N974="základní",J974,0)</f>
        <v>0</v>
      </c>
      <c r="BF974" s="232">
        <f>IF(N974="snížená",J974,0)</f>
        <v>0</v>
      </c>
      <c r="BG974" s="232">
        <f>IF(N974="zákl. přenesená",J974,0)</f>
        <v>0</v>
      </c>
      <c r="BH974" s="232">
        <f>IF(N974="sníž. přenesená",J974,0)</f>
        <v>0</v>
      </c>
      <c r="BI974" s="232">
        <f>IF(N974="nulová",J974,0)</f>
        <v>0</v>
      </c>
      <c r="BJ974" s="24" t="s">
        <v>80</v>
      </c>
      <c r="BK974" s="232">
        <f>ROUND(I974*H974,2)</f>
        <v>0</v>
      </c>
      <c r="BL974" s="24" t="s">
        <v>171</v>
      </c>
      <c r="BM974" s="24" t="s">
        <v>823</v>
      </c>
    </row>
    <row r="975" s="11" customFormat="1">
      <c r="B975" s="233"/>
      <c r="C975" s="234"/>
      <c r="D975" s="235" t="s">
        <v>173</v>
      </c>
      <c r="E975" s="236" t="s">
        <v>21</v>
      </c>
      <c r="F975" s="237" t="s">
        <v>174</v>
      </c>
      <c r="G975" s="234"/>
      <c r="H975" s="236" t="s">
        <v>21</v>
      </c>
      <c r="I975" s="238"/>
      <c r="J975" s="234"/>
      <c r="K975" s="234"/>
      <c r="L975" s="239"/>
      <c r="M975" s="240"/>
      <c r="N975" s="241"/>
      <c r="O975" s="241"/>
      <c r="P975" s="241"/>
      <c r="Q975" s="241"/>
      <c r="R975" s="241"/>
      <c r="S975" s="241"/>
      <c r="T975" s="242"/>
      <c r="AT975" s="243" t="s">
        <v>173</v>
      </c>
      <c r="AU975" s="243" t="s">
        <v>80</v>
      </c>
      <c r="AV975" s="11" t="s">
        <v>80</v>
      </c>
      <c r="AW975" s="11" t="s">
        <v>35</v>
      </c>
      <c r="AX975" s="11" t="s">
        <v>72</v>
      </c>
      <c r="AY975" s="243" t="s">
        <v>164</v>
      </c>
    </row>
    <row r="976" s="11" customFormat="1">
      <c r="B976" s="233"/>
      <c r="C976" s="234"/>
      <c r="D976" s="235" t="s">
        <v>173</v>
      </c>
      <c r="E976" s="236" t="s">
        <v>21</v>
      </c>
      <c r="F976" s="237" t="s">
        <v>824</v>
      </c>
      <c r="G976" s="234"/>
      <c r="H976" s="236" t="s">
        <v>21</v>
      </c>
      <c r="I976" s="238"/>
      <c r="J976" s="234"/>
      <c r="K976" s="234"/>
      <c r="L976" s="239"/>
      <c r="M976" s="240"/>
      <c r="N976" s="241"/>
      <c r="O976" s="241"/>
      <c r="P976" s="241"/>
      <c r="Q976" s="241"/>
      <c r="R976" s="241"/>
      <c r="S976" s="241"/>
      <c r="T976" s="242"/>
      <c r="AT976" s="243" t="s">
        <v>173</v>
      </c>
      <c r="AU976" s="243" t="s">
        <v>80</v>
      </c>
      <c r="AV976" s="11" t="s">
        <v>80</v>
      </c>
      <c r="AW976" s="11" t="s">
        <v>35</v>
      </c>
      <c r="AX976" s="11" t="s">
        <v>72</v>
      </c>
      <c r="AY976" s="243" t="s">
        <v>164</v>
      </c>
    </row>
    <row r="977" s="11" customFormat="1">
      <c r="B977" s="233"/>
      <c r="C977" s="234"/>
      <c r="D977" s="235" t="s">
        <v>173</v>
      </c>
      <c r="E977" s="236" t="s">
        <v>21</v>
      </c>
      <c r="F977" s="237" t="s">
        <v>818</v>
      </c>
      <c r="G977" s="234"/>
      <c r="H977" s="236" t="s">
        <v>21</v>
      </c>
      <c r="I977" s="238"/>
      <c r="J977" s="234"/>
      <c r="K977" s="234"/>
      <c r="L977" s="239"/>
      <c r="M977" s="240"/>
      <c r="N977" s="241"/>
      <c r="O977" s="241"/>
      <c r="P977" s="241"/>
      <c r="Q977" s="241"/>
      <c r="R977" s="241"/>
      <c r="S977" s="241"/>
      <c r="T977" s="242"/>
      <c r="AT977" s="243" t="s">
        <v>173</v>
      </c>
      <c r="AU977" s="243" t="s">
        <v>80</v>
      </c>
      <c r="AV977" s="11" t="s">
        <v>80</v>
      </c>
      <c r="AW977" s="11" t="s">
        <v>35</v>
      </c>
      <c r="AX977" s="11" t="s">
        <v>72</v>
      </c>
      <c r="AY977" s="243" t="s">
        <v>164</v>
      </c>
    </row>
    <row r="978" s="12" customFormat="1">
      <c r="B978" s="244"/>
      <c r="C978" s="245"/>
      <c r="D978" s="235" t="s">
        <v>173</v>
      </c>
      <c r="E978" s="246" t="s">
        <v>21</v>
      </c>
      <c r="F978" s="247" t="s">
        <v>819</v>
      </c>
      <c r="G978" s="245"/>
      <c r="H978" s="248">
        <v>4</v>
      </c>
      <c r="I978" s="249"/>
      <c r="J978" s="245"/>
      <c r="K978" s="245"/>
      <c r="L978" s="250"/>
      <c r="M978" s="251"/>
      <c r="N978" s="252"/>
      <c r="O978" s="252"/>
      <c r="P978" s="252"/>
      <c r="Q978" s="252"/>
      <c r="R978" s="252"/>
      <c r="S978" s="252"/>
      <c r="T978" s="253"/>
      <c r="AT978" s="254" t="s">
        <v>173</v>
      </c>
      <c r="AU978" s="254" t="s">
        <v>80</v>
      </c>
      <c r="AV978" s="12" t="s">
        <v>82</v>
      </c>
      <c r="AW978" s="12" t="s">
        <v>35</v>
      </c>
      <c r="AX978" s="12" t="s">
        <v>72</v>
      </c>
      <c r="AY978" s="254" t="s">
        <v>164</v>
      </c>
    </row>
    <row r="979" s="13" customFormat="1">
      <c r="B979" s="255"/>
      <c r="C979" s="256"/>
      <c r="D979" s="235" t="s">
        <v>173</v>
      </c>
      <c r="E979" s="257" t="s">
        <v>21</v>
      </c>
      <c r="F979" s="258" t="s">
        <v>177</v>
      </c>
      <c r="G979" s="256"/>
      <c r="H979" s="259">
        <v>4</v>
      </c>
      <c r="I979" s="260"/>
      <c r="J979" s="256"/>
      <c r="K979" s="256"/>
      <c r="L979" s="261"/>
      <c r="M979" s="287"/>
      <c r="N979" s="288"/>
      <c r="O979" s="288"/>
      <c r="P979" s="288"/>
      <c r="Q979" s="288"/>
      <c r="R979" s="288"/>
      <c r="S979" s="288"/>
      <c r="T979" s="289"/>
      <c r="AT979" s="265" t="s">
        <v>173</v>
      </c>
      <c r="AU979" s="265" t="s">
        <v>80</v>
      </c>
      <c r="AV979" s="13" t="s">
        <v>171</v>
      </c>
      <c r="AW979" s="13" t="s">
        <v>35</v>
      </c>
      <c r="AX979" s="13" t="s">
        <v>80</v>
      </c>
      <c r="AY979" s="265" t="s">
        <v>164</v>
      </c>
    </row>
    <row r="980" s="1" customFormat="1" ht="6.96" customHeight="1">
      <c r="B980" s="67"/>
      <c r="C980" s="68"/>
      <c r="D980" s="68"/>
      <c r="E980" s="68"/>
      <c r="F980" s="68"/>
      <c r="G980" s="68"/>
      <c r="H980" s="68"/>
      <c r="I980" s="166"/>
      <c r="J980" s="68"/>
      <c r="K980" s="68"/>
      <c r="L980" s="72"/>
    </row>
  </sheetData>
  <sheetProtection sheet="1" autoFilter="0" formatColumns="0" formatRows="0" objects="1" scenarios="1" spinCount="100000" saltValue="d/lBYCJ9zlbPGshCg3fY0WiUGAKmL4sHFp2N017w0z/VCzeCIuMSgLzLbVhyn/1DFwEXUZLtV+//Gi2uZKtenA==" hashValue="mPcSdRGKqkZXOFE8uumxOoWZ/wcqJUieYHrc3jkgCYiFaphC86hfHgJiCjktKYgI4DM1YO8LYhHTVA1vK+sf5Q==" algorithmName="SHA-512" password="CC35"/>
  <autoFilter ref="C100:K979"/>
  <mergeCells count="10">
    <mergeCell ref="E7:H7"/>
    <mergeCell ref="E9:H9"/>
    <mergeCell ref="E24:H24"/>
    <mergeCell ref="E45:H45"/>
    <mergeCell ref="E47:H47"/>
    <mergeCell ref="J51:J52"/>
    <mergeCell ref="E91:H91"/>
    <mergeCell ref="E93:H93"/>
    <mergeCell ref="G1:H1"/>
    <mergeCell ref="L2:V2"/>
  </mergeCells>
  <hyperlinks>
    <hyperlink ref="F1:G1" location="C2" display="1) Krycí list soupisu"/>
    <hyperlink ref="G1:H1" location="C54" display="2) Rekapitulace"/>
    <hyperlink ref="J1" location="C10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110</v>
      </c>
      <c r="G1" s="139" t="s">
        <v>111</v>
      </c>
      <c r="H1" s="139"/>
      <c r="I1" s="140"/>
      <c r="J1" s="139" t="s">
        <v>112</v>
      </c>
      <c r="K1" s="138" t="s">
        <v>113</v>
      </c>
      <c r="L1" s="139" t="s">
        <v>114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85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82</v>
      </c>
    </row>
    <row r="4" ht="36.96" customHeight="1">
      <c r="B4" s="28"/>
      <c r="C4" s="29"/>
      <c r="D4" s="30" t="s">
        <v>115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Oprava podlah v dílnách areálu TSS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116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825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26. 7. 2017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">
        <v>21</v>
      </c>
      <c r="K14" s="51"/>
    </row>
    <row r="15" s="1" customFormat="1" ht="18" customHeight="1">
      <c r="B15" s="46"/>
      <c r="C15" s="47"/>
      <c r="D15" s="47"/>
      <c r="E15" s="35" t="s">
        <v>29</v>
      </c>
      <c r="F15" s="47"/>
      <c r="G15" s="47"/>
      <c r="H15" s="47"/>
      <c r="I15" s="146" t="s">
        <v>30</v>
      </c>
      <c r="J15" s="35" t="s">
        <v>21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">
        <v>21</v>
      </c>
      <c r="K20" s="51"/>
    </row>
    <row r="21" s="1" customFormat="1" ht="18" customHeight="1">
      <c r="B21" s="46"/>
      <c r="C21" s="47"/>
      <c r="D21" s="47"/>
      <c r="E21" s="35" t="s">
        <v>34</v>
      </c>
      <c r="F21" s="47"/>
      <c r="G21" s="47"/>
      <c r="H21" s="47"/>
      <c r="I21" s="146" t="s">
        <v>30</v>
      </c>
      <c r="J21" s="35" t="s">
        <v>21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36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38</v>
      </c>
      <c r="E27" s="47"/>
      <c r="F27" s="47"/>
      <c r="G27" s="47"/>
      <c r="H27" s="47"/>
      <c r="I27" s="144"/>
      <c r="J27" s="155">
        <f>ROUND(J86,2)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40</v>
      </c>
      <c r="G29" s="47"/>
      <c r="H29" s="47"/>
      <c r="I29" s="156" t="s">
        <v>39</v>
      </c>
      <c r="J29" s="52" t="s">
        <v>41</v>
      </c>
      <c r="K29" s="51"/>
    </row>
    <row r="30" s="1" customFormat="1" ht="14.4" customHeight="1">
      <c r="B30" s="46"/>
      <c r="C30" s="47"/>
      <c r="D30" s="55" t="s">
        <v>42</v>
      </c>
      <c r="E30" s="55" t="s">
        <v>43</v>
      </c>
      <c r="F30" s="157">
        <f>ROUND(SUM(BE86:BE350), 2)</f>
        <v>0</v>
      </c>
      <c r="G30" s="47"/>
      <c r="H30" s="47"/>
      <c r="I30" s="158">
        <v>0.20999999999999999</v>
      </c>
      <c r="J30" s="157">
        <f>ROUND(ROUND((SUM(BE86:BE350)), 2)*I30, 2)</f>
        <v>0</v>
      </c>
      <c r="K30" s="51"/>
    </row>
    <row r="31" s="1" customFormat="1" ht="14.4" customHeight="1">
      <c r="B31" s="46"/>
      <c r="C31" s="47"/>
      <c r="D31" s="47"/>
      <c r="E31" s="55" t="s">
        <v>44</v>
      </c>
      <c r="F31" s="157">
        <f>ROUND(SUM(BF86:BF350), 2)</f>
        <v>0</v>
      </c>
      <c r="G31" s="47"/>
      <c r="H31" s="47"/>
      <c r="I31" s="158">
        <v>0.14999999999999999</v>
      </c>
      <c r="J31" s="157">
        <f>ROUND(ROUND((SUM(BF86:BF350)),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45</v>
      </c>
      <c r="F32" s="157">
        <f>ROUND(SUM(BG86:BG350),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46</v>
      </c>
      <c r="F33" s="157">
        <f>ROUND(SUM(BH86:BH350),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47</v>
      </c>
      <c r="F34" s="157">
        <f>ROUND(SUM(BI86:BI350),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48</v>
      </c>
      <c r="E36" s="98"/>
      <c r="F36" s="98"/>
      <c r="G36" s="161" t="s">
        <v>49</v>
      </c>
      <c r="H36" s="162" t="s">
        <v>50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118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Oprava podlah v dílnách areálu TSS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116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2017-133-03 - m.č.139 - dílna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ul.Soudní 988, Praha 4</v>
      </c>
      <c r="G49" s="47"/>
      <c r="H49" s="47"/>
      <c r="I49" s="146" t="s">
        <v>25</v>
      </c>
      <c r="J49" s="147" t="str">
        <f>IF(J12="","",J12)</f>
        <v>26. 7. 2017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Vězeňská služba ČR Soudní 1672/1a, Praha 4</v>
      </c>
      <c r="G51" s="47"/>
      <c r="H51" s="47"/>
      <c r="I51" s="146" t="s">
        <v>33</v>
      </c>
      <c r="J51" s="44" t="str">
        <f>E21</f>
        <v>Arch.Ing. Lubomír Hromádko, Lamačova 858,Praha 5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119</v>
      </c>
      <c r="D54" s="159"/>
      <c r="E54" s="159"/>
      <c r="F54" s="159"/>
      <c r="G54" s="159"/>
      <c r="H54" s="159"/>
      <c r="I54" s="173"/>
      <c r="J54" s="174" t="s">
        <v>120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121</v>
      </c>
      <c r="D56" s="47"/>
      <c r="E56" s="47"/>
      <c r="F56" s="47"/>
      <c r="G56" s="47"/>
      <c r="H56" s="47"/>
      <c r="I56" s="144"/>
      <c r="J56" s="155">
        <f>J86</f>
        <v>0</v>
      </c>
      <c r="K56" s="51"/>
      <c r="AU56" s="24" t="s">
        <v>122</v>
      </c>
    </row>
    <row r="57" s="7" customFormat="1" ht="24.96" customHeight="1">
      <c r="B57" s="177"/>
      <c r="C57" s="178"/>
      <c r="D57" s="179" t="s">
        <v>123</v>
      </c>
      <c r="E57" s="180"/>
      <c r="F57" s="180"/>
      <c r="G57" s="180"/>
      <c r="H57" s="180"/>
      <c r="I57" s="181"/>
      <c r="J57" s="182">
        <f>J87</f>
        <v>0</v>
      </c>
      <c r="K57" s="183"/>
    </row>
    <row r="58" s="8" customFormat="1" ht="19.92" customHeight="1">
      <c r="B58" s="184"/>
      <c r="C58" s="185"/>
      <c r="D58" s="186" t="s">
        <v>124</v>
      </c>
      <c r="E58" s="187"/>
      <c r="F58" s="187"/>
      <c r="G58" s="187"/>
      <c r="H58" s="187"/>
      <c r="I58" s="188"/>
      <c r="J58" s="189">
        <f>J88</f>
        <v>0</v>
      </c>
      <c r="K58" s="190"/>
    </row>
    <row r="59" s="8" customFormat="1" ht="19.92" customHeight="1">
      <c r="B59" s="184"/>
      <c r="C59" s="185"/>
      <c r="D59" s="186" t="s">
        <v>130</v>
      </c>
      <c r="E59" s="187"/>
      <c r="F59" s="187"/>
      <c r="G59" s="187"/>
      <c r="H59" s="187"/>
      <c r="I59" s="188"/>
      <c r="J59" s="189">
        <f>J94</f>
        <v>0</v>
      </c>
      <c r="K59" s="190"/>
    </row>
    <row r="60" s="8" customFormat="1" ht="19.92" customHeight="1">
      <c r="B60" s="184"/>
      <c r="C60" s="185"/>
      <c r="D60" s="186" t="s">
        <v>133</v>
      </c>
      <c r="E60" s="187"/>
      <c r="F60" s="187"/>
      <c r="G60" s="187"/>
      <c r="H60" s="187"/>
      <c r="I60" s="188"/>
      <c r="J60" s="189">
        <f>J147</f>
        <v>0</v>
      </c>
      <c r="K60" s="190"/>
    </row>
    <row r="61" s="8" customFormat="1" ht="19.92" customHeight="1">
      <c r="B61" s="184"/>
      <c r="C61" s="185"/>
      <c r="D61" s="186" t="s">
        <v>134</v>
      </c>
      <c r="E61" s="187"/>
      <c r="F61" s="187"/>
      <c r="G61" s="187"/>
      <c r="H61" s="187"/>
      <c r="I61" s="188"/>
      <c r="J61" s="189">
        <f>J170</f>
        <v>0</v>
      </c>
      <c r="K61" s="190"/>
    </row>
    <row r="62" s="8" customFormat="1" ht="19.92" customHeight="1">
      <c r="B62" s="184"/>
      <c r="C62" s="185"/>
      <c r="D62" s="186" t="s">
        <v>138</v>
      </c>
      <c r="E62" s="187"/>
      <c r="F62" s="187"/>
      <c r="G62" s="187"/>
      <c r="H62" s="187"/>
      <c r="I62" s="188"/>
      <c r="J62" s="189">
        <f>J233</f>
        <v>0</v>
      </c>
      <c r="K62" s="190"/>
    </row>
    <row r="63" s="8" customFormat="1" ht="19.92" customHeight="1">
      <c r="B63" s="184"/>
      <c r="C63" s="185"/>
      <c r="D63" s="186" t="s">
        <v>139</v>
      </c>
      <c r="E63" s="187"/>
      <c r="F63" s="187"/>
      <c r="G63" s="187"/>
      <c r="H63" s="187"/>
      <c r="I63" s="188"/>
      <c r="J63" s="189">
        <f>J245</f>
        <v>0</v>
      </c>
      <c r="K63" s="190"/>
    </row>
    <row r="64" s="7" customFormat="1" ht="24.96" customHeight="1">
      <c r="B64" s="177"/>
      <c r="C64" s="178"/>
      <c r="D64" s="179" t="s">
        <v>140</v>
      </c>
      <c r="E64" s="180"/>
      <c r="F64" s="180"/>
      <c r="G64" s="180"/>
      <c r="H64" s="180"/>
      <c r="I64" s="181"/>
      <c r="J64" s="182">
        <f>J247</f>
        <v>0</v>
      </c>
      <c r="K64" s="183"/>
    </row>
    <row r="65" s="8" customFormat="1" ht="19.92" customHeight="1">
      <c r="B65" s="184"/>
      <c r="C65" s="185"/>
      <c r="D65" s="186" t="s">
        <v>141</v>
      </c>
      <c r="E65" s="187"/>
      <c r="F65" s="187"/>
      <c r="G65" s="187"/>
      <c r="H65" s="187"/>
      <c r="I65" s="188"/>
      <c r="J65" s="189">
        <f>J248</f>
        <v>0</v>
      </c>
      <c r="K65" s="190"/>
    </row>
    <row r="66" s="8" customFormat="1" ht="19.92" customHeight="1">
      <c r="B66" s="184"/>
      <c r="C66" s="185"/>
      <c r="D66" s="186" t="s">
        <v>143</v>
      </c>
      <c r="E66" s="187"/>
      <c r="F66" s="187"/>
      <c r="G66" s="187"/>
      <c r="H66" s="187"/>
      <c r="I66" s="188"/>
      <c r="J66" s="189">
        <f>J301</f>
        <v>0</v>
      </c>
      <c r="K66" s="190"/>
    </row>
    <row r="67" s="1" customFormat="1" ht="21.84" customHeight="1">
      <c r="B67" s="46"/>
      <c r="C67" s="47"/>
      <c r="D67" s="47"/>
      <c r="E67" s="47"/>
      <c r="F67" s="47"/>
      <c r="G67" s="47"/>
      <c r="H67" s="47"/>
      <c r="I67" s="144"/>
      <c r="J67" s="47"/>
      <c r="K67" s="51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66"/>
      <c r="J68" s="68"/>
      <c r="K68" s="69"/>
    </row>
    <row r="72" s="1" customFormat="1" ht="6.96" customHeight="1">
      <c r="B72" s="70"/>
      <c r="C72" s="71"/>
      <c r="D72" s="71"/>
      <c r="E72" s="71"/>
      <c r="F72" s="71"/>
      <c r="G72" s="71"/>
      <c r="H72" s="71"/>
      <c r="I72" s="169"/>
      <c r="J72" s="71"/>
      <c r="K72" s="71"/>
      <c r="L72" s="72"/>
    </row>
    <row r="73" s="1" customFormat="1" ht="36.96" customHeight="1">
      <c r="B73" s="46"/>
      <c r="C73" s="73" t="s">
        <v>148</v>
      </c>
      <c r="D73" s="74"/>
      <c r="E73" s="74"/>
      <c r="F73" s="74"/>
      <c r="G73" s="74"/>
      <c r="H73" s="74"/>
      <c r="I73" s="191"/>
      <c r="J73" s="74"/>
      <c r="K73" s="74"/>
      <c r="L73" s="72"/>
    </row>
    <row r="74" s="1" customFormat="1" ht="6.96" customHeight="1">
      <c r="B74" s="46"/>
      <c r="C74" s="74"/>
      <c r="D74" s="74"/>
      <c r="E74" s="74"/>
      <c r="F74" s="74"/>
      <c r="G74" s="74"/>
      <c r="H74" s="74"/>
      <c r="I74" s="191"/>
      <c r="J74" s="74"/>
      <c r="K74" s="74"/>
      <c r="L74" s="72"/>
    </row>
    <row r="75" s="1" customFormat="1" ht="14.4" customHeight="1">
      <c r="B75" s="46"/>
      <c r="C75" s="76" t="s">
        <v>18</v>
      </c>
      <c r="D75" s="74"/>
      <c r="E75" s="74"/>
      <c r="F75" s="74"/>
      <c r="G75" s="74"/>
      <c r="H75" s="74"/>
      <c r="I75" s="191"/>
      <c r="J75" s="74"/>
      <c r="K75" s="74"/>
      <c r="L75" s="72"/>
    </row>
    <row r="76" s="1" customFormat="1" ht="16.5" customHeight="1">
      <c r="B76" s="46"/>
      <c r="C76" s="74"/>
      <c r="D76" s="74"/>
      <c r="E76" s="192" t="str">
        <f>E7</f>
        <v>Oprava podlah v dílnách areálu TSS</v>
      </c>
      <c r="F76" s="76"/>
      <c r="G76" s="76"/>
      <c r="H76" s="76"/>
      <c r="I76" s="191"/>
      <c r="J76" s="74"/>
      <c r="K76" s="74"/>
      <c r="L76" s="72"/>
    </row>
    <row r="77" s="1" customFormat="1" ht="14.4" customHeight="1">
      <c r="B77" s="46"/>
      <c r="C77" s="76" t="s">
        <v>116</v>
      </c>
      <c r="D77" s="74"/>
      <c r="E77" s="74"/>
      <c r="F77" s="74"/>
      <c r="G77" s="74"/>
      <c r="H77" s="74"/>
      <c r="I77" s="191"/>
      <c r="J77" s="74"/>
      <c r="K77" s="74"/>
      <c r="L77" s="72"/>
    </row>
    <row r="78" s="1" customFormat="1" ht="17.25" customHeight="1">
      <c r="B78" s="46"/>
      <c r="C78" s="74"/>
      <c r="D78" s="74"/>
      <c r="E78" s="82" t="str">
        <f>E9</f>
        <v>2017-133-03 - m.č.139 - dílna</v>
      </c>
      <c r="F78" s="74"/>
      <c r="G78" s="74"/>
      <c r="H78" s="74"/>
      <c r="I78" s="191"/>
      <c r="J78" s="74"/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191"/>
      <c r="J79" s="74"/>
      <c r="K79" s="74"/>
      <c r="L79" s="72"/>
    </row>
    <row r="80" s="1" customFormat="1" ht="18" customHeight="1">
      <c r="B80" s="46"/>
      <c r="C80" s="76" t="s">
        <v>23</v>
      </c>
      <c r="D80" s="74"/>
      <c r="E80" s="74"/>
      <c r="F80" s="193" t="str">
        <f>F12</f>
        <v>ul.Soudní 988, Praha 4</v>
      </c>
      <c r="G80" s="74"/>
      <c r="H80" s="74"/>
      <c r="I80" s="194" t="s">
        <v>25</v>
      </c>
      <c r="J80" s="85" t="str">
        <f>IF(J12="","",J12)</f>
        <v>26. 7. 2017</v>
      </c>
      <c r="K80" s="74"/>
      <c r="L80" s="72"/>
    </row>
    <row r="81" s="1" customFormat="1" ht="6.96" customHeight="1">
      <c r="B81" s="46"/>
      <c r="C81" s="74"/>
      <c r="D81" s="74"/>
      <c r="E81" s="74"/>
      <c r="F81" s="74"/>
      <c r="G81" s="74"/>
      <c r="H81" s="74"/>
      <c r="I81" s="191"/>
      <c r="J81" s="74"/>
      <c r="K81" s="74"/>
      <c r="L81" s="72"/>
    </row>
    <row r="82" s="1" customFormat="1">
      <c r="B82" s="46"/>
      <c r="C82" s="76" t="s">
        <v>27</v>
      </c>
      <c r="D82" s="74"/>
      <c r="E82" s="74"/>
      <c r="F82" s="193" t="str">
        <f>E15</f>
        <v>Vězeňská služba ČR Soudní 1672/1a, Praha 4</v>
      </c>
      <c r="G82" s="74"/>
      <c r="H82" s="74"/>
      <c r="I82" s="194" t="s">
        <v>33</v>
      </c>
      <c r="J82" s="193" t="str">
        <f>E21</f>
        <v>Arch.Ing. Lubomír Hromádko, Lamačova 858,Praha 5</v>
      </c>
      <c r="K82" s="74"/>
      <c r="L82" s="72"/>
    </row>
    <row r="83" s="1" customFormat="1" ht="14.4" customHeight="1">
      <c r="B83" s="46"/>
      <c r="C83" s="76" t="s">
        <v>31</v>
      </c>
      <c r="D83" s="74"/>
      <c r="E83" s="74"/>
      <c r="F83" s="193" t="str">
        <f>IF(E18="","",E18)</f>
        <v/>
      </c>
      <c r="G83" s="74"/>
      <c r="H83" s="74"/>
      <c r="I83" s="191"/>
      <c r="J83" s="74"/>
      <c r="K83" s="74"/>
      <c r="L83" s="72"/>
    </row>
    <row r="84" s="1" customFormat="1" ht="10.32" customHeight="1">
      <c r="B84" s="46"/>
      <c r="C84" s="74"/>
      <c r="D84" s="74"/>
      <c r="E84" s="74"/>
      <c r="F84" s="74"/>
      <c r="G84" s="74"/>
      <c r="H84" s="74"/>
      <c r="I84" s="191"/>
      <c r="J84" s="74"/>
      <c r="K84" s="74"/>
      <c r="L84" s="72"/>
    </row>
    <row r="85" s="9" customFormat="1" ht="29.28" customHeight="1">
      <c r="B85" s="195"/>
      <c r="C85" s="196" t="s">
        <v>149</v>
      </c>
      <c r="D85" s="197" t="s">
        <v>57</v>
      </c>
      <c r="E85" s="197" t="s">
        <v>53</v>
      </c>
      <c r="F85" s="197" t="s">
        <v>150</v>
      </c>
      <c r="G85" s="197" t="s">
        <v>151</v>
      </c>
      <c r="H85" s="197" t="s">
        <v>152</v>
      </c>
      <c r="I85" s="198" t="s">
        <v>153</v>
      </c>
      <c r="J85" s="197" t="s">
        <v>120</v>
      </c>
      <c r="K85" s="199" t="s">
        <v>154</v>
      </c>
      <c r="L85" s="200"/>
      <c r="M85" s="102" t="s">
        <v>155</v>
      </c>
      <c r="N85" s="103" t="s">
        <v>42</v>
      </c>
      <c r="O85" s="103" t="s">
        <v>156</v>
      </c>
      <c r="P85" s="103" t="s">
        <v>157</v>
      </c>
      <c r="Q85" s="103" t="s">
        <v>158</v>
      </c>
      <c r="R85" s="103" t="s">
        <v>159</v>
      </c>
      <c r="S85" s="103" t="s">
        <v>160</v>
      </c>
      <c r="T85" s="104" t="s">
        <v>161</v>
      </c>
    </row>
    <row r="86" s="1" customFormat="1" ht="29.28" customHeight="1">
      <c r="B86" s="46"/>
      <c r="C86" s="108" t="s">
        <v>121</v>
      </c>
      <c r="D86" s="74"/>
      <c r="E86" s="74"/>
      <c r="F86" s="74"/>
      <c r="G86" s="74"/>
      <c r="H86" s="74"/>
      <c r="I86" s="191"/>
      <c r="J86" s="201">
        <f>BK86</f>
        <v>0</v>
      </c>
      <c r="K86" s="74"/>
      <c r="L86" s="72"/>
      <c r="M86" s="105"/>
      <c r="N86" s="106"/>
      <c r="O86" s="106"/>
      <c r="P86" s="202">
        <f>P87+P247</f>
        <v>0</v>
      </c>
      <c r="Q86" s="106"/>
      <c r="R86" s="202">
        <f>R87+R247</f>
        <v>0.51602900000000007</v>
      </c>
      <c r="S86" s="106"/>
      <c r="T86" s="203">
        <f>T87+T247</f>
        <v>1.6617999999999999</v>
      </c>
      <c r="AT86" s="24" t="s">
        <v>71</v>
      </c>
      <c r="AU86" s="24" t="s">
        <v>122</v>
      </c>
      <c r="BK86" s="204">
        <f>BK87+BK247</f>
        <v>0</v>
      </c>
    </row>
    <row r="87" s="10" customFormat="1" ht="37.44" customHeight="1">
      <c r="B87" s="205"/>
      <c r="C87" s="206"/>
      <c r="D87" s="207" t="s">
        <v>71</v>
      </c>
      <c r="E87" s="208" t="s">
        <v>162</v>
      </c>
      <c r="F87" s="208" t="s">
        <v>163</v>
      </c>
      <c r="G87" s="206"/>
      <c r="H87" s="206"/>
      <c r="I87" s="209"/>
      <c r="J87" s="210">
        <f>BK87</f>
        <v>0</v>
      </c>
      <c r="K87" s="206"/>
      <c r="L87" s="211"/>
      <c r="M87" s="212"/>
      <c r="N87" s="213"/>
      <c r="O87" s="213"/>
      <c r="P87" s="214">
        <f>P88+P94+P147+P170+P233+P245</f>
        <v>0</v>
      </c>
      <c r="Q87" s="213"/>
      <c r="R87" s="214">
        <f>R88+R94+R147+R170+R233+R245</f>
        <v>0.28048000000000001</v>
      </c>
      <c r="S87" s="213"/>
      <c r="T87" s="215">
        <f>T88+T94+T147+T170+T233+T245</f>
        <v>1.6617999999999999</v>
      </c>
      <c r="AR87" s="216" t="s">
        <v>80</v>
      </c>
      <c r="AT87" s="217" t="s">
        <v>71</v>
      </c>
      <c r="AU87" s="217" t="s">
        <v>72</v>
      </c>
      <c r="AY87" s="216" t="s">
        <v>164</v>
      </c>
      <c r="BK87" s="218">
        <f>BK88+BK94+BK147+BK170+BK233+BK245</f>
        <v>0</v>
      </c>
    </row>
    <row r="88" s="10" customFormat="1" ht="19.92" customHeight="1">
      <c r="B88" s="205"/>
      <c r="C88" s="206"/>
      <c r="D88" s="207" t="s">
        <v>71</v>
      </c>
      <c r="E88" s="219" t="s">
        <v>80</v>
      </c>
      <c r="F88" s="219" t="s">
        <v>165</v>
      </c>
      <c r="G88" s="206"/>
      <c r="H88" s="206"/>
      <c r="I88" s="209"/>
      <c r="J88" s="220">
        <f>BK88</f>
        <v>0</v>
      </c>
      <c r="K88" s="206"/>
      <c r="L88" s="211"/>
      <c r="M88" s="212"/>
      <c r="N88" s="213"/>
      <c r="O88" s="213"/>
      <c r="P88" s="214">
        <f>SUM(P89:P93)</f>
        <v>0</v>
      </c>
      <c r="Q88" s="213"/>
      <c r="R88" s="214">
        <f>SUM(R89:R93)</f>
        <v>0.00084000000000000003</v>
      </c>
      <c r="S88" s="213"/>
      <c r="T88" s="215">
        <f>SUM(T89:T93)</f>
        <v>1.617</v>
      </c>
      <c r="AR88" s="216" t="s">
        <v>80</v>
      </c>
      <c r="AT88" s="217" t="s">
        <v>71</v>
      </c>
      <c r="AU88" s="217" t="s">
        <v>80</v>
      </c>
      <c r="AY88" s="216" t="s">
        <v>164</v>
      </c>
      <c r="BK88" s="218">
        <f>SUM(BK89:BK93)</f>
        <v>0</v>
      </c>
    </row>
    <row r="89" s="1" customFormat="1" ht="38.25" customHeight="1">
      <c r="B89" s="46"/>
      <c r="C89" s="221" t="s">
        <v>80</v>
      </c>
      <c r="D89" s="221" t="s">
        <v>166</v>
      </c>
      <c r="E89" s="222" t="s">
        <v>167</v>
      </c>
      <c r="F89" s="223" t="s">
        <v>826</v>
      </c>
      <c r="G89" s="224" t="s">
        <v>169</v>
      </c>
      <c r="H89" s="225">
        <v>21</v>
      </c>
      <c r="I89" s="226"/>
      <c r="J89" s="227">
        <f>ROUND(I89*H89,2)</f>
        <v>0</v>
      </c>
      <c r="K89" s="223" t="s">
        <v>170</v>
      </c>
      <c r="L89" s="72"/>
      <c r="M89" s="228" t="s">
        <v>21</v>
      </c>
      <c r="N89" s="229" t="s">
        <v>43</v>
      </c>
      <c r="O89" s="47"/>
      <c r="P89" s="230">
        <f>O89*H89</f>
        <v>0</v>
      </c>
      <c r="Q89" s="230">
        <v>4.0000000000000003E-05</v>
      </c>
      <c r="R89" s="230">
        <f>Q89*H89</f>
        <v>0.00084000000000000003</v>
      </c>
      <c r="S89" s="230">
        <v>0.076999999999999999</v>
      </c>
      <c r="T89" s="231">
        <f>S89*H89</f>
        <v>1.617</v>
      </c>
      <c r="AR89" s="24" t="s">
        <v>171</v>
      </c>
      <c r="AT89" s="24" t="s">
        <v>166</v>
      </c>
      <c r="AU89" s="24" t="s">
        <v>82</v>
      </c>
      <c r="AY89" s="24" t="s">
        <v>164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24" t="s">
        <v>80</v>
      </c>
      <c r="BK89" s="232">
        <f>ROUND(I89*H89,2)</f>
        <v>0</v>
      </c>
      <c r="BL89" s="24" t="s">
        <v>171</v>
      </c>
      <c r="BM89" s="24" t="s">
        <v>827</v>
      </c>
    </row>
    <row r="90" s="11" customFormat="1">
      <c r="B90" s="233"/>
      <c r="C90" s="234"/>
      <c r="D90" s="235" t="s">
        <v>173</v>
      </c>
      <c r="E90" s="236" t="s">
        <v>21</v>
      </c>
      <c r="F90" s="237" t="s">
        <v>828</v>
      </c>
      <c r="G90" s="234"/>
      <c r="H90" s="236" t="s">
        <v>21</v>
      </c>
      <c r="I90" s="238"/>
      <c r="J90" s="234"/>
      <c r="K90" s="234"/>
      <c r="L90" s="239"/>
      <c r="M90" s="240"/>
      <c r="N90" s="241"/>
      <c r="O90" s="241"/>
      <c r="P90" s="241"/>
      <c r="Q90" s="241"/>
      <c r="R90" s="241"/>
      <c r="S90" s="241"/>
      <c r="T90" s="242"/>
      <c r="AT90" s="243" t="s">
        <v>173</v>
      </c>
      <c r="AU90" s="243" t="s">
        <v>82</v>
      </c>
      <c r="AV90" s="11" t="s">
        <v>80</v>
      </c>
      <c r="AW90" s="11" t="s">
        <v>35</v>
      </c>
      <c r="AX90" s="11" t="s">
        <v>72</v>
      </c>
      <c r="AY90" s="243" t="s">
        <v>164</v>
      </c>
    </row>
    <row r="91" s="11" customFormat="1">
      <c r="B91" s="233"/>
      <c r="C91" s="234"/>
      <c r="D91" s="235" t="s">
        <v>173</v>
      </c>
      <c r="E91" s="236" t="s">
        <v>21</v>
      </c>
      <c r="F91" s="237" t="s">
        <v>829</v>
      </c>
      <c r="G91" s="234"/>
      <c r="H91" s="236" t="s">
        <v>21</v>
      </c>
      <c r="I91" s="238"/>
      <c r="J91" s="234"/>
      <c r="K91" s="234"/>
      <c r="L91" s="239"/>
      <c r="M91" s="240"/>
      <c r="N91" s="241"/>
      <c r="O91" s="241"/>
      <c r="P91" s="241"/>
      <c r="Q91" s="241"/>
      <c r="R91" s="241"/>
      <c r="S91" s="241"/>
      <c r="T91" s="242"/>
      <c r="AT91" s="243" t="s">
        <v>173</v>
      </c>
      <c r="AU91" s="243" t="s">
        <v>82</v>
      </c>
      <c r="AV91" s="11" t="s">
        <v>80</v>
      </c>
      <c r="AW91" s="11" t="s">
        <v>35</v>
      </c>
      <c r="AX91" s="11" t="s">
        <v>72</v>
      </c>
      <c r="AY91" s="243" t="s">
        <v>164</v>
      </c>
    </row>
    <row r="92" s="12" customFormat="1">
      <c r="B92" s="244"/>
      <c r="C92" s="245"/>
      <c r="D92" s="235" t="s">
        <v>173</v>
      </c>
      <c r="E92" s="246" t="s">
        <v>21</v>
      </c>
      <c r="F92" s="247" t="s">
        <v>9</v>
      </c>
      <c r="G92" s="245"/>
      <c r="H92" s="248">
        <v>21</v>
      </c>
      <c r="I92" s="249"/>
      <c r="J92" s="245"/>
      <c r="K92" s="245"/>
      <c r="L92" s="250"/>
      <c r="M92" s="251"/>
      <c r="N92" s="252"/>
      <c r="O92" s="252"/>
      <c r="P92" s="252"/>
      <c r="Q92" s="252"/>
      <c r="R92" s="252"/>
      <c r="S92" s="252"/>
      <c r="T92" s="253"/>
      <c r="AT92" s="254" t="s">
        <v>173</v>
      </c>
      <c r="AU92" s="254" t="s">
        <v>82</v>
      </c>
      <c r="AV92" s="12" t="s">
        <v>82</v>
      </c>
      <c r="AW92" s="12" t="s">
        <v>35</v>
      </c>
      <c r="AX92" s="12" t="s">
        <v>72</v>
      </c>
      <c r="AY92" s="254" t="s">
        <v>164</v>
      </c>
    </row>
    <row r="93" s="13" customFormat="1">
      <c r="B93" s="255"/>
      <c r="C93" s="256"/>
      <c r="D93" s="235" t="s">
        <v>173</v>
      </c>
      <c r="E93" s="257" t="s">
        <v>21</v>
      </c>
      <c r="F93" s="258" t="s">
        <v>177</v>
      </c>
      <c r="G93" s="256"/>
      <c r="H93" s="259">
        <v>21</v>
      </c>
      <c r="I93" s="260"/>
      <c r="J93" s="256"/>
      <c r="K93" s="256"/>
      <c r="L93" s="261"/>
      <c r="M93" s="262"/>
      <c r="N93" s="263"/>
      <c r="O93" s="263"/>
      <c r="P93" s="263"/>
      <c r="Q93" s="263"/>
      <c r="R93" s="263"/>
      <c r="S93" s="263"/>
      <c r="T93" s="264"/>
      <c r="AT93" s="265" t="s">
        <v>173</v>
      </c>
      <c r="AU93" s="265" t="s">
        <v>82</v>
      </c>
      <c r="AV93" s="13" t="s">
        <v>171</v>
      </c>
      <c r="AW93" s="13" t="s">
        <v>35</v>
      </c>
      <c r="AX93" s="13" t="s">
        <v>80</v>
      </c>
      <c r="AY93" s="265" t="s">
        <v>164</v>
      </c>
    </row>
    <row r="94" s="10" customFormat="1" ht="29.88" customHeight="1">
      <c r="B94" s="205"/>
      <c r="C94" s="206"/>
      <c r="D94" s="207" t="s">
        <v>71</v>
      </c>
      <c r="E94" s="219" t="s">
        <v>202</v>
      </c>
      <c r="F94" s="219" t="s">
        <v>306</v>
      </c>
      <c r="G94" s="206"/>
      <c r="H94" s="206"/>
      <c r="I94" s="209"/>
      <c r="J94" s="220">
        <f>BK94</f>
        <v>0</v>
      </c>
      <c r="K94" s="206"/>
      <c r="L94" s="211"/>
      <c r="M94" s="212"/>
      <c r="N94" s="213"/>
      <c r="O94" s="213"/>
      <c r="P94" s="214">
        <f>SUM(P95:P146)</f>
        <v>0</v>
      </c>
      <c r="Q94" s="213"/>
      <c r="R94" s="214">
        <f>SUM(R95:R146)</f>
        <v>0.217755</v>
      </c>
      <c r="S94" s="213"/>
      <c r="T94" s="215">
        <f>SUM(T95:T146)</f>
        <v>0</v>
      </c>
      <c r="AR94" s="216" t="s">
        <v>80</v>
      </c>
      <c r="AT94" s="217" t="s">
        <v>71</v>
      </c>
      <c r="AU94" s="217" t="s">
        <v>80</v>
      </c>
      <c r="AY94" s="216" t="s">
        <v>164</v>
      </c>
      <c r="BK94" s="218">
        <f>SUM(BK95:BK146)</f>
        <v>0</v>
      </c>
    </row>
    <row r="95" s="1" customFormat="1" ht="25.5" customHeight="1">
      <c r="B95" s="46"/>
      <c r="C95" s="221" t="s">
        <v>82</v>
      </c>
      <c r="D95" s="221" t="s">
        <v>166</v>
      </c>
      <c r="E95" s="222" t="s">
        <v>326</v>
      </c>
      <c r="F95" s="223" t="s">
        <v>327</v>
      </c>
      <c r="G95" s="224" t="s">
        <v>169</v>
      </c>
      <c r="H95" s="225">
        <v>21</v>
      </c>
      <c r="I95" s="226"/>
      <c r="J95" s="227">
        <f>ROUND(I95*H95,2)</f>
        <v>0</v>
      </c>
      <c r="K95" s="223" t="s">
        <v>21</v>
      </c>
      <c r="L95" s="72"/>
      <c r="M95" s="228" t="s">
        <v>21</v>
      </c>
      <c r="N95" s="229" t="s">
        <v>43</v>
      </c>
      <c r="O95" s="47"/>
      <c r="P95" s="230">
        <f>O95*H95</f>
        <v>0</v>
      </c>
      <c r="Q95" s="230">
        <v>0.010200000000000001</v>
      </c>
      <c r="R95" s="230">
        <f>Q95*H95</f>
        <v>0.2142</v>
      </c>
      <c r="S95" s="230">
        <v>0</v>
      </c>
      <c r="T95" s="231">
        <f>S95*H95</f>
        <v>0</v>
      </c>
      <c r="AR95" s="24" t="s">
        <v>171</v>
      </c>
      <c r="AT95" s="24" t="s">
        <v>166</v>
      </c>
      <c r="AU95" s="24" t="s">
        <v>82</v>
      </c>
      <c r="AY95" s="24" t="s">
        <v>164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24" t="s">
        <v>80</v>
      </c>
      <c r="BK95" s="232">
        <f>ROUND(I95*H95,2)</f>
        <v>0</v>
      </c>
      <c r="BL95" s="24" t="s">
        <v>171</v>
      </c>
      <c r="BM95" s="24" t="s">
        <v>830</v>
      </c>
    </row>
    <row r="96" s="11" customFormat="1">
      <c r="B96" s="233"/>
      <c r="C96" s="234"/>
      <c r="D96" s="235" t="s">
        <v>173</v>
      </c>
      <c r="E96" s="236" t="s">
        <v>21</v>
      </c>
      <c r="F96" s="237" t="s">
        <v>828</v>
      </c>
      <c r="G96" s="234"/>
      <c r="H96" s="236" t="s">
        <v>21</v>
      </c>
      <c r="I96" s="238"/>
      <c r="J96" s="234"/>
      <c r="K96" s="234"/>
      <c r="L96" s="239"/>
      <c r="M96" s="240"/>
      <c r="N96" s="241"/>
      <c r="O96" s="241"/>
      <c r="P96" s="241"/>
      <c r="Q96" s="241"/>
      <c r="R96" s="241"/>
      <c r="S96" s="241"/>
      <c r="T96" s="242"/>
      <c r="AT96" s="243" t="s">
        <v>173</v>
      </c>
      <c r="AU96" s="243" t="s">
        <v>82</v>
      </c>
      <c r="AV96" s="11" t="s">
        <v>80</v>
      </c>
      <c r="AW96" s="11" t="s">
        <v>35</v>
      </c>
      <c r="AX96" s="11" t="s">
        <v>72</v>
      </c>
      <c r="AY96" s="243" t="s">
        <v>164</v>
      </c>
    </row>
    <row r="97" s="11" customFormat="1">
      <c r="B97" s="233"/>
      <c r="C97" s="234"/>
      <c r="D97" s="235" t="s">
        <v>173</v>
      </c>
      <c r="E97" s="236" t="s">
        <v>21</v>
      </c>
      <c r="F97" s="237" t="s">
        <v>323</v>
      </c>
      <c r="G97" s="234"/>
      <c r="H97" s="236" t="s">
        <v>21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AT97" s="243" t="s">
        <v>173</v>
      </c>
      <c r="AU97" s="243" t="s">
        <v>82</v>
      </c>
      <c r="AV97" s="11" t="s">
        <v>80</v>
      </c>
      <c r="AW97" s="11" t="s">
        <v>35</v>
      </c>
      <c r="AX97" s="11" t="s">
        <v>72</v>
      </c>
      <c r="AY97" s="243" t="s">
        <v>164</v>
      </c>
    </row>
    <row r="98" s="11" customFormat="1">
      <c r="B98" s="233"/>
      <c r="C98" s="234"/>
      <c r="D98" s="235" t="s">
        <v>173</v>
      </c>
      <c r="E98" s="236" t="s">
        <v>21</v>
      </c>
      <c r="F98" s="237" t="s">
        <v>324</v>
      </c>
      <c r="G98" s="234"/>
      <c r="H98" s="236" t="s">
        <v>21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AT98" s="243" t="s">
        <v>173</v>
      </c>
      <c r="AU98" s="243" t="s">
        <v>82</v>
      </c>
      <c r="AV98" s="11" t="s">
        <v>80</v>
      </c>
      <c r="AW98" s="11" t="s">
        <v>35</v>
      </c>
      <c r="AX98" s="11" t="s">
        <v>72</v>
      </c>
      <c r="AY98" s="243" t="s">
        <v>164</v>
      </c>
    </row>
    <row r="99" s="12" customFormat="1">
      <c r="B99" s="244"/>
      <c r="C99" s="245"/>
      <c r="D99" s="235" t="s">
        <v>173</v>
      </c>
      <c r="E99" s="246" t="s">
        <v>21</v>
      </c>
      <c r="F99" s="247" t="s">
        <v>9</v>
      </c>
      <c r="G99" s="245"/>
      <c r="H99" s="248">
        <v>21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AT99" s="254" t="s">
        <v>173</v>
      </c>
      <c r="AU99" s="254" t="s">
        <v>82</v>
      </c>
      <c r="AV99" s="12" t="s">
        <v>82</v>
      </c>
      <c r="AW99" s="12" t="s">
        <v>35</v>
      </c>
      <c r="AX99" s="12" t="s">
        <v>72</v>
      </c>
      <c r="AY99" s="254" t="s">
        <v>164</v>
      </c>
    </row>
    <row r="100" s="11" customFormat="1">
      <c r="B100" s="233"/>
      <c r="C100" s="234"/>
      <c r="D100" s="235" t="s">
        <v>173</v>
      </c>
      <c r="E100" s="236" t="s">
        <v>21</v>
      </c>
      <c r="F100" s="237" t="s">
        <v>329</v>
      </c>
      <c r="G100" s="234"/>
      <c r="H100" s="236" t="s">
        <v>21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AT100" s="243" t="s">
        <v>173</v>
      </c>
      <c r="AU100" s="243" t="s">
        <v>82</v>
      </c>
      <c r="AV100" s="11" t="s">
        <v>80</v>
      </c>
      <c r="AW100" s="11" t="s">
        <v>35</v>
      </c>
      <c r="AX100" s="11" t="s">
        <v>72</v>
      </c>
      <c r="AY100" s="243" t="s">
        <v>164</v>
      </c>
    </row>
    <row r="101" s="13" customFormat="1">
      <c r="B101" s="255"/>
      <c r="C101" s="256"/>
      <c r="D101" s="235" t="s">
        <v>173</v>
      </c>
      <c r="E101" s="257" t="s">
        <v>21</v>
      </c>
      <c r="F101" s="258" t="s">
        <v>177</v>
      </c>
      <c r="G101" s="256"/>
      <c r="H101" s="259">
        <v>21</v>
      </c>
      <c r="I101" s="260"/>
      <c r="J101" s="256"/>
      <c r="K101" s="256"/>
      <c r="L101" s="261"/>
      <c r="M101" s="262"/>
      <c r="N101" s="263"/>
      <c r="O101" s="263"/>
      <c r="P101" s="263"/>
      <c r="Q101" s="263"/>
      <c r="R101" s="263"/>
      <c r="S101" s="263"/>
      <c r="T101" s="264"/>
      <c r="AT101" s="265" t="s">
        <v>173</v>
      </c>
      <c r="AU101" s="265" t="s">
        <v>82</v>
      </c>
      <c r="AV101" s="13" t="s">
        <v>171</v>
      </c>
      <c r="AW101" s="13" t="s">
        <v>35</v>
      </c>
      <c r="AX101" s="13" t="s">
        <v>80</v>
      </c>
      <c r="AY101" s="265" t="s">
        <v>164</v>
      </c>
    </row>
    <row r="102" s="1" customFormat="1" ht="25.5" customHeight="1">
      <c r="B102" s="46"/>
      <c r="C102" s="266" t="s">
        <v>185</v>
      </c>
      <c r="D102" s="266" t="s">
        <v>238</v>
      </c>
      <c r="E102" s="267" t="s">
        <v>338</v>
      </c>
      <c r="F102" s="268" t="s">
        <v>831</v>
      </c>
      <c r="G102" s="269" t="s">
        <v>340</v>
      </c>
      <c r="H102" s="270">
        <v>693</v>
      </c>
      <c r="I102" s="271"/>
      <c r="J102" s="272">
        <f>ROUND(I102*H102,2)</f>
        <v>0</v>
      </c>
      <c r="K102" s="268" t="s">
        <v>21</v>
      </c>
      <c r="L102" s="273"/>
      <c r="M102" s="274" t="s">
        <v>21</v>
      </c>
      <c r="N102" s="275" t="s">
        <v>43</v>
      </c>
      <c r="O102" s="47"/>
      <c r="P102" s="230">
        <f>O102*H102</f>
        <v>0</v>
      </c>
      <c r="Q102" s="230">
        <v>0</v>
      </c>
      <c r="R102" s="230">
        <f>Q102*H102</f>
        <v>0</v>
      </c>
      <c r="S102" s="230">
        <v>0</v>
      </c>
      <c r="T102" s="231">
        <f>S102*H102</f>
        <v>0</v>
      </c>
      <c r="AR102" s="24" t="s">
        <v>210</v>
      </c>
      <c r="AT102" s="24" t="s">
        <v>238</v>
      </c>
      <c r="AU102" s="24" t="s">
        <v>82</v>
      </c>
      <c r="AY102" s="24" t="s">
        <v>164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24" t="s">
        <v>80</v>
      </c>
      <c r="BK102" s="232">
        <f>ROUND(I102*H102,2)</f>
        <v>0</v>
      </c>
      <c r="BL102" s="24" t="s">
        <v>171</v>
      </c>
      <c r="BM102" s="24" t="s">
        <v>832</v>
      </c>
    </row>
    <row r="103" s="11" customFormat="1">
      <c r="B103" s="233"/>
      <c r="C103" s="234"/>
      <c r="D103" s="235" t="s">
        <v>173</v>
      </c>
      <c r="E103" s="236" t="s">
        <v>21</v>
      </c>
      <c r="F103" s="237" t="s">
        <v>828</v>
      </c>
      <c r="G103" s="234"/>
      <c r="H103" s="236" t="s">
        <v>21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AT103" s="243" t="s">
        <v>173</v>
      </c>
      <c r="AU103" s="243" t="s">
        <v>82</v>
      </c>
      <c r="AV103" s="11" t="s">
        <v>80</v>
      </c>
      <c r="AW103" s="11" t="s">
        <v>35</v>
      </c>
      <c r="AX103" s="11" t="s">
        <v>72</v>
      </c>
      <c r="AY103" s="243" t="s">
        <v>164</v>
      </c>
    </row>
    <row r="104" s="11" customFormat="1">
      <c r="B104" s="233"/>
      <c r="C104" s="234"/>
      <c r="D104" s="235" t="s">
        <v>173</v>
      </c>
      <c r="E104" s="236" t="s">
        <v>21</v>
      </c>
      <c r="F104" s="237" t="s">
        <v>323</v>
      </c>
      <c r="G104" s="234"/>
      <c r="H104" s="236" t="s">
        <v>21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AT104" s="243" t="s">
        <v>173</v>
      </c>
      <c r="AU104" s="243" t="s">
        <v>82</v>
      </c>
      <c r="AV104" s="11" t="s">
        <v>80</v>
      </c>
      <c r="AW104" s="11" t="s">
        <v>35</v>
      </c>
      <c r="AX104" s="11" t="s">
        <v>72</v>
      </c>
      <c r="AY104" s="243" t="s">
        <v>164</v>
      </c>
    </row>
    <row r="105" s="11" customFormat="1">
      <c r="B105" s="233"/>
      <c r="C105" s="234"/>
      <c r="D105" s="235" t="s">
        <v>173</v>
      </c>
      <c r="E105" s="236" t="s">
        <v>21</v>
      </c>
      <c r="F105" s="237" t="s">
        <v>324</v>
      </c>
      <c r="G105" s="234"/>
      <c r="H105" s="236" t="s">
        <v>21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AT105" s="243" t="s">
        <v>173</v>
      </c>
      <c r="AU105" s="243" t="s">
        <v>82</v>
      </c>
      <c r="AV105" s="11" t="s">
        <v>80</v>
      </c>
      <c r="AW105" s="11" t="s">
        <v>35</v>
      </c>
      <c r="AX105" s="11" t="s">
        <v>72</v>
      </c>
      <c r="AY105" s="243" t="s">
        <v>164</v>
      </c>
    </row>
    <row r="106" s="12" customFormat="1">
      <c r="B106" s="244"/>
      <c r="C106" s="245"/>
      <c r="D106" s="235" t="s">
        <v>173</v>
      </c>
      <c r="E106" s="246" t="s">
        <v>21</v>
      </c>
      <c r="F106" s="247" t="s">
        <v>833</v>
      </c>
      <c r="G106" s="245"/>
      <c r="H106" s="248">
        <v>693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AT106" s="254" t="s">
        <v>173</v>
      </c>
      <c r="AU106" s="254" t="s">
        <v>82</v>
      </c>
      <c r="AV106" s="12" t="s">
        <v>82</v>
      </c>
      <c r="AW106" s="12" t="s">
        <v>35</v>
      </c>
      <c r="AX106" s="12" t="s">
        <v>72</v>
      </c>
      <c r="AY106" s="254" t="s">
        <v>164</v>
      </c>
    </row>
    <row r="107" s="11" customFormat="1">
      <c r="B107" s="233"/>
      <c r="C107" s="234"/>
      <c r="D107" s="235" t="s">
        <v>173</v>
      </c>
      <c r="E107" s="236" t="s">
        <v>21</v>
      </c>
      <c r="F107" s="237" t="s">
        <v>329</v>
      </c>
      <c r="G107" s="234"/>
      <c r="H107" s="236" t="s">
        <v>21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AT107" s="243" t="s">
        <v>173</v>
      </c>
      <c r="AU107" s="243" t="s">
        <v>82</v>
      </c>
      <c r="AV107" s="11" t="s">
        <v>80</v>
      </c>
      <c r="AW107" s="11" t="s">
        <v>35</v>
      </c>
      <c r="AX107" s="11" t="s">
        <v>72</v>
      </c>
      <c r="AY107" s="243" t="s">
        <v>164</v>
      </c>
    </row>
    <row r="108" s="13" customFormat="1">
      <c r="B108" s="255"/>
      <c r="C108" s="256"/>
      <c r="D108" s="235" t="s">
        <v>173</v>
      </c>
      <c r="E108" s="257" t="s">
        <v>21</v>
      </c>
      <c r="F108" s="258" t="s">
        <v>177</v>
      </c>
      <c r="G108" s="256"/>
      <c r="H108" s="259">
        <v>693</v>
      </c>
      <c r="I108" s="260"/>
      <c r="J108" s="256"/>
      <c r="K108" s="256"/>
      <c r="L108" s="261"/>
      <c r="M108" s="262"/>
      <c r="N108" s="263"/>
      <c r="O108" s="263"/>
      <c r="P108" s="263"/>
      <c r="Q108" s="263"/>
      <c r="R108" s="263"/>
      <c r="S108" s="263"/>
      <c r="T108" s="264"/>
      <c r="AT108" s="265" t="s">
        <v>173</v>
      </c>
      <c r="AU108" s="265" t="s">
        <v>82</v>
      </c>
      <c r="AV108" s="13" t="s">
        <v>171</v>
      </c>
      <c r="AW108" s="13" t="s">
        <v>35</v>
      </c>
      <c r="AX108" s="13" t="s">
        <v>80</v>
      </c>
      <c r="AY108" s="265" t="s">
        <v>164</v>
      </c>
    </row>
    <row r="109" s="1" customFormat="1" ht="16.5" customHeight="1">
      <c r="B109" s="46"/>
      <c r="C109" s="221" t="s">
        <v>171</v>
      </c>
      <c r="D109" s="221" t="s">
        <v>166</v>
      </c>
      <c r="E109" s="222" t="s">
        <v>347</v>
      </c>
      <c r="F109" s="223" t="s">
        <v>348</v>
      </c>
      <c r="G109" s="224" t="s">
        <v>169</v>
      </c>
      <c r="H109" s="225">
        <v>21</v>
      </c>
      <c r="I109" s="226"/>
      <c r="J109" s="227">
        <f>ROUND(I109*H109,2)</f>
        <v>0</v>
      </c>
      <c r="K109" s="223" t="s">
        <v>21</v>
      </c>
      <c r="L109" s="72"/>
      <c r="M109" s="228" t="s">
        <v>21</v>
      </c>
      <c r="N109" s="229" t="s">
        <v>43</v>
      </c>
      <c r="O109" s="47"/>
      <c r="P109" s="230">
        <f>O109*H109</f>
        <v>0</v>
      </c>
      <c r="Q109" s="230">
        <v>0</v>
      </c>
      <c r="R109" s="230">
        <f>Q109*H109</f>
        <v>0</v>
      </c>
      <c r="S109" s="230">
        <v>0</v>
      </c>
      <c r="T109" s="231">
        <f>S109*H109</f>
        <v>0</v>
      </c>
      <c r="AR109" s="24" t="s">
        <v>171</v>
      </c>
      <c r="AT109" s="24" t="s">
        <v>166</v>
      </c>
      <c r="AU109" s="24" t="s">
        <v>82</v>
      </c>
      <c r="AY109" s="24" t="s">
        <v>164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24" t="s">
        <v>80</v>
      </c>
      <c r="BK109" s="232">
        <f>ROUND(I109*H109,2)</f>
        <v>0</v>
      </c>
      <c r="BL109" s="24" t="s">
        <v>171</v>
      </c>
      <c r="BM109" s="24" t="s">
        <v>834</v>
      </c>
    </row>
    <row r="110" s="11" customFormat="1">
      <c r="B110" s="233"/>
      <c r="C110" s="234"/>
      <c r="D110" s="235" t="s">
        <v>173</v>
      </c>
      <c r="E110" s="236" t="s">
        <v>21</v>
      </c>
      <c r="F110" s="237" t="s">
        <v>828</v>
      </c>
      <c r="G110" s="234"/>
      <c r="H110" s="236" t="s">
        <v>21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AT110" s="243" t="s">
        <v>173</v>
      </c>
      <c r="AU110" s="243" t="s">
        <v>82</v>
      </c>
      <c r="AV110" s="11" t="s">
        <v>80</v>
      </c>
      <c r="AW110" s="11" t="s">
        <v>35</v>
      </c>
      <c r="AX110" s="11" t="s">
        <v>72</v>
      </c>
      <c r="AY110" s="243" t="s">
        <v>164</v>
      </c>
    </row>
    <row r="111" s="12" customFormat="1">
      <c r="B111" s="244"/>
      <c r="C111" s="245"/>
      <c r="D111" s="235" t="s">
        <v>173</v>
      </c>
      <c r="E111" s="246" t="s">
        <v>21</v>
      </c>
      <c r="F111" s="247" t="s">
        <v>21</v>
      </c>
      <c r="G111" s="245"/>
      <c r="H111" s="248">
        <v>0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AT111" s="254" t="s">
        <v>173</v>
      </c>
      <c r="AU111" s="254" t="s">
        <v>82</v>
      </c>
      <c r="AV111" s="12" t="s">
        <v>82</v>
      </c>
      <c r="AW111" s="12" t="s">
        <v>35</v>
      </c>
      <c r="AX111" s="12" t="s">
        <v>72</v>
      </c>
      <c r="AY111" s="254" t="s">
        <v>164</v>
      </c>
    </row>
    <row r="112" s="11" customFormat="1">
      <c r="B112" s="233"/>
      <c r="C112" s="234"/>
      <c r="D112" s="235" t="s">
        <v>173</v>
      </c>
      <c r="E112" s="236" t="s">
        <v>21</v>
      </c>
      <c r="F112" s="237" t="s">
        <v>323</v>
      </c>
      <c r="G112" s="234"/>
      <c r="H112" s="236" t="s">
        <v>21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AT112" s="243" t="s">
        <v>173</v>
      </c>
      <c r="AU112" s="243" t="s">
        <v>82</v>
      </c>
      <c r="AV112" s="11" t="s">
        <v>80</v>
      </c>
      <c r="AW112" s="11" t="s">
        <v>35</v>
      </c>
      <c r="AX112" s="11" t="s">
        <v>72</v>
      </c>
      <c r="AY112" s="243" t="s">
        <v>164</v>
      </c>
    </row>
    <row r="113" s="11" customFormat="1">
      <c r="B113" s="233"/>
      <c r="C113" s="234"/>
      <c r="D113" s="235" t="s">
        <v>173</v>
      </c>
      <c r="E113" s="236" t="s">
        <v>21</v>
      </c>
      <c r="F113" s="237" t="s">
        <v>350</v>
      </c>
      <c r="G113" s="234"/>
      <c r="H113" s="236" t="s">
        <v>21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AT113" s="243" t="s">
        <v>173</v>
      </c>
      <c r="AU113" s="243" t="s">
        <v>82</v>
      </c>
      <c r="AV113" s="11" t="s">
        <v>80</v>
      </c>
      <c r="AW113" s="11" t="s">
        <v>35</v>
      </c>
      <c r="AX113" s="11" t="s">
        <v>72</v>
      </c>
      <c r="AY113" s="243" t="s">
        <v>164</v>
      </c>
    </row>
    <row r="114" s="12" customFormat="1">
      <c r="B114" s="244"/>
      <c r="C114" s="245"/>
      <c r="D114" s="235" t="s">
        <v>173</v>
      </c>
      <c r="E114" s="246" t="s">
        <v>21</v>
      </c>
      <c r="F114" s="247" t="s">
        <v>9</v>
      </c>
      <c r="G114" s="245"/>
      <c r="H114" s="248">
        <v>21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AT114" s="254" t="s">
        <v>173</v>
      </c>
      <c r="AU114" s="254" t="s">
        <v>82</v>
      </c>
      <c r="AV114" s="12" t="s">
        <v>82</v>
      </c>
      <c r="AW114" s="12" t="s">
        <v>35</v>
      </c>
      <c r="AX114" s="12" t="s">
        <v>72</v>
      </c>
      <c r="AY114" s="254" t="s">
        <v>164</v>
      </c>
    </row>
    <row r="115" s="11" customFormat="1">
      <c r="B115" s="233"/>
      <c r="C115" s="234"/>
      <c r="D115" s="235" t="s">
        <v>173</v>
      </c>
      <c r="E115" s="236" t="s">
        <v>21</v>
      </c>
      <c r="F115" s="237" t="s">
        <v>351</v>
      </c>
      <c r="G115" s="234"/>
      <c r="H115" s="236" t="s">
        <v>21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AT115" s="243" t="s">
        <v>173</v>
      </c>
      <c r="AU115" s="243" t="s">
        <v>82</v>
      </c>
      <c r="AV115" s="11" t="s">
        <v>80</v>
      </c>
      <c r="AW115" s="11" t="s">
        <v>35</v>
      </c>
      <c r="AX115" s="11" t="s">
        <v>72</v>
      </c>
      <c r="AY115" s="243" t="s">
        <v>164</v>
      </c>
    </row>
    <row r="116" s="13" customFormat="1">
      <c r="B116" s="255"/>
      <c r="C116" s="256"/>
      <c r="D116" s="235" t="s">
        <v>173</v>
      </c>
      <c r="E116" s="257" t="s">
        <v>21</v>
      </c>
      <c r="F116" s="258" t="s">
        <v>177</v>
      </c>
      <c r="G116" s="256"/>
      <c r="H116" s="259">
        <v>21</v>
      </c>
      <c r="I116" s="260"/>
      <c r="J116" s="256"/>
      <c r="K116" s="256"/>
      <c r="L116" s="261"/>
      <c r="M116" s="262"/>
      <c r="N116" s="263"/>
      <c r="O116" s="263"/>
      <c r="P116" s="263"/>
      <c r="Q116" s="263"/>
      <c r="R116" s="263"/>
      <c r="S116" s="263"/>
      <c r="T116" s="264"/>
      <c r="AT116" s="265" t="s">
        <v>173</v>
      </c>
      <c r="AU116" s="265" t="s">
        <v>82</v>
      </c>
      <c r="AV116" s="13" t="s">
        <v>171</v>
      </c>
      <c r="AW116" s="13" t="s">
        <v>35</v>
      </c>
      <c r="AX116" s="13" t="s">
        <v>80</v>
      </c>
      <c r="AY116" s="265" t="s">
        <v>164</v>
      </c>
    </row>
    <row r="117" s="1" customFormat="1" ht="16.5" customHeight="1">
      <c r="B117" s="46"/>
      <c r="C117" s="266" t="s">
        <v>198</v>
      </c>
      <c r="D117" s="266" t="s">
        <v>238</v>
      </c>
      <c r="E117" s="267" t="s">
        <v>353</v>
      </c>
      <c r="F117" s="268" t="s">
        <v>354</v>
      </c>
      <c r="G117" s="269" t="s">
        <v>340</v>
      </c>
      <c r="H117" s="270">
        <v>126</v>
      </c>
      <c r="I117" s="271"/>
      <c r="J117" s="272">
        <f>ROUND(I117*H117,2)</f>
        <v>0</v>
      </c>
      <c r="K117" s="268" t="s">
        <v>21</v>
      </c>
      <c r="L117" s="273"/>
      <c r="M117" s="274" t="s">
        <v>21</v>
      </c>
      <c r="N117" s="275" t="s">
        <v>43</v>
      </c>
      <c r="O117" s="47"/>
      <c r="P117" s="230">
        <f>O117*H117</f>
        <v>0</v>
      </c>
      <c r="Q117" s="230">
        <v>0</v>
      </c>
      <c r="R117" s="230">
        <f>Q117*H117</f>
        <v>0</v>
      </c>
      <c r="S117" s="230">
        <v>0</v>
      </c>
      <c r="T117" s="231">
        <f>S117*H117</f>
        <v>0</v>
      </c>
      <c r="AR117" s="24" t="s">
        <v>210</v>
      </c>
      <c r="AT117" s="24" t="s">
        <v>238</v>
      </c>
      <c r="AU117" s="24" t="s">
        <v>82</v>
      </c>
      <c r="AY117" s="24" t="s">
        <v>164</v>
      </c>
      <c r="BE117" s="232">
        <f>IF(N117="základní",J117,0)</f>
        <v>0</v>
      </c>
      <c r="BF117" s="232">
        <f>IF(N117="snížená",J117,0)</f>
        <v>0</v>
      </c>
      <c r="BG117" s="232">
        <f>IF(N117="zákl. přenesená",J117,0)</f>
        <v>0</v>
      </c>
      <c r="BH117" s="232">
        <f>IF(N117="sníž. přenesená",J117,0)</f>
        <v>0</v>
      </c>
      <c r="BI117" s="232">
        <f>IF(N117="nulová",J117,0)</f>
        <v>0</v>
      </c>
      <c r="BJ117" s="24" t="s">
        <v>80</v>
      </c>
      <c r="BK117" s="232">
        <f>ROUND(I117*H117,2)</f>
        <v>0</v>
      </c>
      <c r="BL117" s="24" t="s">
        <v>171</v>
      </c>
      <c r="BM117" s="24" t="s">
        <v>835</v>
      </c>
    </row>
    <row r="118" s="11" customFormat="1">
      <c r="B118" s="233"/>
      <c r="C118" s="234"/>
      <c r="D118" s="235" t="s">
        <v>173</v>
      </c>
      <c r="E118" s="236" t="s">
        <v>21</v>
      </c>
      <c r="F118" s="237" t="s">
        <v>828</v>
      </c>
      <c r="G118" s="234"/>
      <c r="H118" s="236" t="s">
        <v>21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AT118" s="243" t="s">
        <v>173</v>
      </c>
      <c r="AU118" s="243" t="s">
        <v>82</v>
      </c>
      <c r="AV118" s="11" t="s">
        <v>80</v>
      </c>
      <c r="AW118" s="11" t="s">
        <v>35</v>
      </c>
      <c r="AX118" s="11" t="s">
        <v>72</v>
      </c>
      <c r="AY118" s="243" t="s">
        <v>164</v>
      </c>
    </row>
    <row r="119" s="12" customFormat="1">
      <c r="B119" s="244"/>
      <c r="C119" s="245"/>
      <c r="D119" s="235" t="s">
        <v>173</v>
      </c>
      <c r="E119" s="246" t="s">
        <v>21</v>
      </c>
      <c r="F119" s="247" t="s">
        <v>21</v>
      </c>
      <c r="G119" s="245"/>
      <c r="H119" s="248">
        <v>0</v>
      </c>
      <c r="I119" s="249"/>
      <c r="J119" s="245"/>
      <c r="K119" s="245"/>
      <c r="L119" s="250"/>
      <c r="M119" s="251"/>
      <c r="N119" s="252"/>
      <c r="O119" s="252"/>
      <c r="P119" s="252"/>
      <c r="Q119" s="252"/>
      <c r="R119" s="252"/>
      <c r="S119" s="252"/>
      <c r="T119" s="253"/>
      <c r="AT119" s="254" t="s">
        <v>173</v>
      </c>
      <c r="AU119" s="254" t="s">
        <v>82</v>
      </c>
      <c r="AV119" s="12" t="s">
        <v>82</v>
      </c>
      <c r="AW119" s="12" t="s">
        <v>35</v>
      </c>
      <c r="AX119" s="12" t="s">
        <v>72</v>
      </c>
      <c r="AY119" s="254" t="s">
        <v>164</v>
      </c>
    </row>
    <row r="120" s="11" customFormat="1">
      <c r="B120" s="233"/>
      <c r="C120" s="234"/>
      <c r="D120" s="235" t="s">
        <v>173</v>
      </c>
      <c r="E120" s="236" t="s">
        <v>21</v>
      </c>
      <c r="F120" s="237" t="s">
        <v>323</v>
      </c>
      <c r="G120" s="234"/>
      <c r="H120" s="236" t="s">
        <v>21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AT120" s="243" t="s">
        <v>173</v>
      </c>
      <c r="AU120" s="243" t="s">
        <v>82</v>
      </c>
      <c r="AV120" s="11" t="s">
        <v>80</v>
      </c>
      <c r="AW120" s="11" t="s">
        <v>35</v>
      </c>
      <c r="AX120" s="11" t="s">
        <v>72</v>
      </c>
      <c r="AY120" s="243" t="s">
        <v>164</v>
      </c>
    </row>
    <row r="121" s="11" customFormat="1">
      <c r="B121" s="233"/>
      <c r="C121" s="234"/>
      <c r="D121" s="235" t="s">
        <v>173</v>
      </c>
      <c r="E121" s="236" t="s">
        <v>21</v>
      </c>
      <c r="F121" s="237" t="s">
        <v>350</v>
      </c>
      <c r="G121" s="234"/>
      <c r="H121" s="236" t="s">
        <v>21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AT121" s="243" t="s">
        <v>173</v>
      </c>
      <c r="AU121" s="243" t="s">
        <v>82</v>
      </c>
      <c r="AV121" s="11" t="s">
        <v>80</v>
      </c>
      <c r="AW121" s="11" t="s">
        <v>35</v>
      </c>
      <c r="AX121" s="11" t="s">
        <v>72</v>
      </c>
      <c r="AY121" s="243" t="s">
        <v>164</v>
      </c>
    </row>
    <row r="122" s="12" customFormat="1">
      <c r="B122" s="244"/>
      <c r="C122" s="245"/>
      <c r="D122" s="235" t="s">
        <v>173</v>
      </c>
      <c r="E122" s="246" t="s">
        <v>21</v>
      </c>
      <c r="F122" s="247" t="s">
        <v>836</v>
      </c>
      <c r="G122" s="245"/>
      <c r="H122" s="248">
        <v>126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AT122" s="254" t="s">
        <v>173</v>
      </c>
      <c r="AU122" s="254" t="s">
        <v>82</v>
      </c>
      <c r="AV122" s="12" t="s">
        <v>82</v>
      </c>
      <c r="AW122" s="12" t="s">
        <v>35</v>
      </c>
      <c r="AX122" s="12" t="s">
        <v>72</v>
      </c>
      <c r="AY122" s="254" t="s">
        <v>164</v>
      </c>
    </row>
    <row r="123" s="11" customFormat="1">
      <c r="B123" s="233"/>
      <c r="C123" s="234"/>
      <c r="D123" s="235" t="s">
        <v>173</v>
      </c>
      <c r="E123" s="236" t="s">
        <v>21</v>
      </c>
      <c r="F123" s="237" t="s">
        <v>351</v>
      </c>
      <c r="G123" s="234"/>
      <c r="H123" s="236" t="s">
        <v>21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AT123" s="243" t="s">
        <v>173</v>
      </c>
      <c r="AU123" s="243" t="s">
        <v>82</v>
      </c>
      <c r="AV123" s="11" t="s">
        <v>80</v>
      </c>
      <c r="AW123" s="11" t="s">
        <v>35</v>
      </c>
      <c r="AX123" s="11" t="s">
        <v>72</v>
      </c>
      <c r="AY123" s="243" t="s">
        <v>164</v>
      </c>
    </row>
    <row r="124" s="13" customFormat="1">
      <c r="B124" s="255"/>
      <c r="C124" s="256"/>
      <c r="D124" s="235" t="s">
        <v>173</v>
      </c>
      <c r="E124" s="257" t="s">
        <v>21</v>
      </c>
      <c r="F124" s="258" t="s">
        <v>177</v>
      </c>
      <c r="G124" s="256"/>
      <c r="H124" s="259">
        <v>126</v>
      </c>
      <c r="I124" s="260"/>
      <c r="J124" s="256"/>
      <c r="K124" s="256"/>
      <c r="L124" s="261"/>
      <c r="M124" s="262"/>
      <c r="N124" s="263"/>
      <c r="O124" s="263"/>
      <c r="P124" s="263"/>
      <c r="Q124" s="263"/>
      <c r="R124" s="263"/>
      <c r="S124" s="263"/>
      <c r="T124" s="264"/>
      <c r="AT124" s="265" t="s">
        <v>173</v>
      </c>
      <c r="AU124" s="265" t="s">
        <v>82</v>
      </c>
      <c r="AV124" s="13" t="s">
        <v>171</v>
      </c>
      <c r="AW124" s="13" t="s">
        <v>35</v>
      </c>
      <c r="AX124" s="13" t="s">
        <v>80</v>
      </c>
      <c r="AY124" s="265" t="s">
        <v>164</v>
      </c>
    </row>
    <row r="125" s="1" customFormat="1" ht="25.5" customHeight="1">
      <c r="B125" s="46"/>
      <c r="C125" s="221" t="s">
        <v>202</v>
      </c>
      <c r="D125" s="221" t="s">
        <v>166</v>
      </c>
      <c r="E125" s="222" t="s">
        <v>837</v>
      </c>
      <c r="F125" s="223" t="s">
        <v>838</v>
      </c>
      <c r="G125" s="224" t="s">
        <v>287</v>
      </c>
      <c r="H125" s="225">
        <v>2.7999999999999998</v>
      </c>
      <c r="I125" s="226"/>
      <c r="J125" s="227">
        <f>ROUND(I125*H125,2)</f>
        <v>0</v>
      </c>
      <c r="K125" s="223" t="s">
        <v>170</v>
      </c>
      <c r="L125" s="72"/>
      <c r="M125" s="228" t="s">
        <v>21</v>
      </c>
      <c r="N125" s="229" t="s">
        <v>43</v>
      </c>
      <c r="O125" s="47"/>
      <c r="P125" s="230">
        <f>O125*H125</f>
        <v>0</v>
      </c>
      <c r="Q125" s="230">
        <v>0.0011999999999999999</v>
      </c>
      <c r="R125" s="230">
        <f>Q125*H125</f>
        <v>0.0033599999999999997</v>
      </c>
      <c r="S125" s="230">
        <v>0</v>
      </c>
      <c r="T125" s="231">
        <f>S125*H125</f>
        <v>0</v>
      </c>
      <c r="AR125" s="24" t="s">
        <v>171</v>
      </c>
      <c r="AT125" s="24" t="s">
        <v>166</v>
      </c>
      <c r="AU125" s="24" t="s">
        <v>82</v>
      </c>
      <c r="AY125" s="24" t="s">
        <v>164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24" t="s">
        <v>80</v>
      </c>
      <c r="BK125" s="232">
        <f>ROUND(I125*H125,2)</f>
        <v>0</v>
      </c>
      <c r="BL125" s="24" t="s">
        <v>171</v>
      </c>
      <c r="BM125" s="24" t="s">
        <v>839</v>
      </c>
    </row>
    <row r="126" s="11" customFormat="1">
      <c r="B126" s="233"/>
      <c r="C126" s="234"/>
      <c r="D126" s="235" t="s">
        <v>173</v>
      </c>
      <c r="E126" s="236" t="s">
        <v>21</v>
      </c>
      <c r="F126" s="237" t="s">
        <v>828</v>
      </c>
      <c r="G126" s="234"/>
      <c r="H126" s="236" t="s">
        <v>21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173</v>
      </c>
      <c r="AU126" s="243" t="s">
        <v>82</v>
      </c>
      <c r="AV126" s="11" t="s">
        <v>80</v>
      </c>
      <c r="AW126" s="11" t="s">
        <v>35</v>
      </c>
      <c r="AX126" s="11" t="s">
        <v>72</v>
      </c>
      <c r="AY126" s="243" t="s">
        <v>164</v>
      </c>
    </row>
    <row r="127" s="11" customFormat="1">
      <c r="B127" s="233"/>
      <c r="C127" s="234"/>
      <c r="D127" s="235" t="s">
        <v>173</v>
      </c>
      <c r="E127" s="236" t="s">
        <v>21</v>
      </c>
      <c r="F127" s="237" t="s">
        <v>840</v>
      </c>
      <c r="G127" s="234"/>
      <c r="H127" s="236" t="s">
        <v>21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AT127" s="243" t="s">
        <v>173</v>
      </c>
      <c r="AU127" s="243" t="s">
        <v>82</v>
      </c>
      <c r="AV127" s="11" t="s">
        <v>80</v>
      </c>
      <c r="AW127" s="11" t="s">
        <v>35</v>
      </c>
      <c r="AX127" s="11" t="s">
        <v>72</v>
      </c>
      <c r="AY127" s="243" t="s">
        <v>164</v>
      </c>
    </row>
    <row r="128" s="11" customFormat="1">
      <c r="B128" s="233"/>
      <c r="C128" s="234"/>
      <c r="D128" s="235" t="s">
        <v>173</v>
      </c>
      <c r="E128" s="236" t="s">
        <v>21</v>
      </c>
      <c r="F128" s="237" t="s">
        <v>841</v>
      </c>
      <c r="G128" s="234"/>
      <c r="H128" s="236" t="s">
        <v>21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173</v>
      </c>
      <c r="AU128" s="243" t="s">
        <v>82</v>
      </c>
      <c r="AV128" s="11" t="s">
        <v>80</v>
      </c>
      <c r="AW128" s="11" t="s">
        <v>35</v>
      </c>
      <c r="AX128" s="11" t="s">
        <v>72</v>
      </c>
      <c r="AY128" s="243" t="s">
        <v>164</v>
      </c>
    </row>
    <row r="129" s="12" customFormat="1">
      <c r="B129" s="244"/>
      <c r="C129" s="245"/>
      <c r="D129" s="235" t="s">
        <v>173</v>
      </c>
      <c r="E129" s="246" t="s">
        <v>21</v>
      </c>
      <c r="F129" s="247" t="s">
        <v>842</v>
      </c>
      <c r="G129" s="245"/>
      <c r="H129" s="248">
        <v>2.7999999999999998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AT129" s="254" t="s">
        <v>173</v>
      </c>
      <c r="AU129" s="254" t="s">
        <v>82</v>
      </c>
      <c r="AV129" s="12" t="s">
        <v>82</v>
      </c>
      <c r="AW129" s="12" t="s">
        <v>35</v>
      </c>
      <c r="AX129" s="12" t="s">
        <v>72</v>
      </c>
      <c r="AY129" s="254" t="s">
        <v>164</v>
      </c>
    </row>
    <row r="130" s="13" customFormat="1">
      <c r="B130" s="255"/>
      <c r="C130" s="256"/>
      <c r="D130" s="235" t="s">
        <v>173</v>
      </c>
      <c r="E130" s="257" t="s">
        <v>21</v>
      </c>
      <c r="F130" s="258" t="s">
        <v>177</v>
      </c>
      <c r="G130" s="256"/>
      <c r="H130" s="259">
        <v>2.7999999999999998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AT130" s="265" t="s">
        <v>173</v>
      </c>
      <c r="AU130" s="265" t="s">
        <v>82</v>
      </c>
      <c r="AV130" s="13" t="s">
        <v>171</v>
      </c>
      <c r="AW130" s="13" t="s">
        <v>35</v>
      </c>
      <c r="AX130" s="13" t="s">
        <v>80</v>
      </c>
      <c r="AY130" s="265" t="s">
        <v>164</v>
      </c>
    </row>
    <row r="131" s="1" customFormat="1" ht="16.5" customHeight="1">
      <c r="B131" s="46"/>
      <c r="C131" s="221" t="s">
        <v>206</v>
      </c>
      <c r="D131" s="221" t="s">
        <v>166</v>
      </c>
      <c r="E131" s="222" t="s">
        <v>358</v>
      </c>
      <c r="F131" s="223" t="s">
        <v>359</v>
      </c>
      <c r="G131" s="224" t="s">
        <v>169</v>
      </c>
      <c r="H131" s="225">
        <v>21</v>
      </c>
      <c r="I131" s="226"/>
      <c r="J131" s="227">
        <f>ROUND(I131*H131,2)</f>
        <v>0</v>
      </c>
      <c r="K131" s="223" t="s">
        <v>170</v>
      </c>
      <c r="L131" s="72"/>
      <c r="M131" s="228" t="s">
        <v>21</v>
      </c>
      <c r="N131" s="229" t="s">
        <v>43</v>
      </c>
      <c r="O131" s="47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AR131" s="24" t="s">
        <v>171</v>
      </c>
      <c r="AT131" s="24" t="s">
        <v>166</v>
      </c>
      <c r="AU131" s="24" t="s">
        <v>82</v>
      </c>
      <c r="AY131" s="24" t="s">
        <v>164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24" t="s">
        <v>80</v>
      </c>
      <c r="BK131" s="232">
        <f>ROUND(I131*H131,2)</f>
        <v>0</v>
      </c>
      <c r="BL131" s="24" t="s">
        <v>171</v>
      </c>
      <c r="BM131" s="24" t="s">
        <v>843</v>
      </c>
    </row>
    <row r="132" s="11" customFormat="1">
      <c r="B132" s="233"/>
      <c r="C132" s="234"/>
      <c r="D132" s="235" t="s">
        <v>173</v>
      </c>
      <c r="E132" s="236" t="s">
        <v>21</v>
      </c>
      <c r="F132" s="237" t="s">
        <v>828</v>
      </c>
      <c r="G132" s="234"/>
      <c r="H132" s="236" t="s">
        <v>21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AT132" s="243" t="s">
        <v>173</v>
      </c>
      <c r="AU132" s="243" t="s">
        <v>82</v>
      </c>
      <c r="AV132" s="11" t="s">
        <v>80</v>
      </c>
      <c r="AW132" s="11" t="s">
        <v>35</v>
      </c>
      <c r="AX132" s="11" t="s">
        <v>72</v>
      </c>
      <c r="AY132" s="243" t="s">
        <v>164</v>
      </c>
    </row>
    <row r="133" s="11" customFormat="1">
      <c r="B133" s="233"/>
      <c r="C133" s="234"/>
      <c r="D133" s="235" t="s">
        <v>173</v>
      </c>
      <c r="E133" s="236" t="s">
        <v>21</v>
      </c>
      <c r="F133" s="237" t="s">
        <v>323</v>
      </c>
      <c r="G133" s="234"/>
      <c r="H133" s="236" t="s">
        <v>21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173</v>
      </c>
      <c r="AU133" s="243" t="s">
        <v>82</v>
      </c>
      <c r="AV133" s="11" t="s">
        <v>80</v>
      </c>
      <c r="AW133" s="11" t="s">
        <v>35</v>
      </c>
      <c r="AX133" s="11" t="s">
        <v>72</v>
      </c>
      <c r="AY133" s="243" t="s">
        <v>164</v>
      </c>
    </row>
    <row r="134" s="11" customFormat="1">
      <c r="B134" s="233"/>
      <c r="C134" s="234"/>
      <c r="D134" s="235" t="s">
        <v>173</v>
      </c>
      <c r="E134" s="236" t="s">
        <v>21</v>
      </c>
      <c r="F134" s="237" t="s">
        <v>361</v>
      </c>
      <c r="G134" s="234"/>
      <c r="H134" s="236" t="s">
        <v>21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AT134" s="243" t="s">
        <v>173</v>
      </c>
      <c r="AU134" s="243" t="s">
        <v>82</v>
      </c>
      <c r="AV134" s="11" t="s">
        <v>80</v>
      </c>
      <c r="AW134" s="11" t="s">
        <v>35</v>
      </c>
      <c r="AX134" s="11" t="s">
        <v>72</v>
      </c>
      <c r="AY134" s="243" t="s">
        <v>164</v>
      </c>
    </row>
    <row r="135" s="12" customFormat="1">
      <c r="B135" s="244"/>
      <c r="C135" s="245"/>
      <c r="D135" s="235" t="s">
        <v>173</v>
      </c>
      <c r="E135" s="246" t="s">
        <v>21</v>
      </c>
      <c r="F135" s="247" t="s">
        <v>9</v>
      </c>
      <c r="G135" s="245"/>
      <c r="H135" s="248">
        <v>21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AT135" s="254" t="s">
        <v>173</v>
      </c>
      <c r="AU135" s="254" t="s">
        <v>82</v>
      </c>
      <c r="AV135" s="12" t="s">
        <v>82</v>
      </c>
      <c r="AW135" s="12" t="s">
        <v>35</v>
      </c>
      <c r="AX135" s="12" t="s">
        <v>72</v>
      </c>
      <c r="AY135" s="254" t="s">
        <v>164</v>
      </c>
    </row>
    <row r="136" s="13" customFormat="1">
      <c r="B136" s="255"/>
      <c r="C136" s="256"/>
      <c r="D136" s="235" t="s">
        <v>173</v>
      </c>
      <c r="E136" s="257" t="s">
        <v>21</v>
      </c>
      <c r="F136" s="258" t="s">
        <v>177</v>
      </c>
      <c r="G136" s="256"/>
      <c r="H136" s="259">
        <v>21</v>
      </c>
      <c r="I136" s="260"/>
      <c r="J136" s="256"/>
      <c r="K136" s="256"/>
      <c r="L136" s="261"/>
      <c r="M136" s="262"/>
      <c r="N136" s="263"/>
      <c r="O136" s="263"/>
      <c r="P136" s="263"/>
      <c r="Q136" s="263"/>
      <c r="R136" s="263"/>
      <c r="S136" s="263"/>
      <c r="T136" s="264"/>
      <c r="AT136" s="265" t="s">
        <v>173</v>
      </c>
      <c r="AU136" s="265" t="s">
        <v>82</v>
      </c>
      <c r="AV136" s="13" t="s">
        <v>171</v>
      </c>
      <c r="AW136" s="13" t="s">
        <v>35</v>
      </c>
      <c r="AX136" s="13" t="s">
        <v>80</v>
      </c>
      <c r="AY136" s="265" t="s">
        <v>164</v>
      </c>
    </row>
    <row r="137" s="1" customFormat="1" ht="25.5" customHeight="1">
      <c r="B137" s="46"/>
      <c r="C137" s="221" t="s">
        <v>210</v>
      </c>
      <c r="D137" s="221" t="s">
        <v>166</v>
      </c>
      <c r="E137" s="222" t="s">
        <v>363</v>
      </c>
      <c r="F137" s="223" t="s">
        <v>364</v>
      </c>
      <c r="G137" s="224" t="s">
        <v>287</v>
      </c>
      <c r="H137" s="225">
        <v>19.5</v>
      </c>
      <c r="I137" s="226"/>
      <c r="J137" s="227">
        <f>ROUND(I137*H137,2)</f>
        <v>0</v>
      </c>
      <c r="K137" s="223" t="s">
        <v>170</v>
      </c>
      <c r="L137" s="72"/>
      <c r="M137" s="228" t="s">
        <v>21</v>
      </c>
      <c r="N137" s="229" t="s">
        <v>43</v>
      </c>
      <c r="O137" s="47"/>
      <c r="P137" s="230">
        <f>O137*H137</f>
        <v>0</v>
      </c>
      <c r="Q137" s="230">
        <v>1.0000000000000001E-05</v>
      </c>
      <c r="R137" s="230">
        <f>Q137*H137</f>
        <v>0.00019500000000000002</v>
      </c>
      <c r="S137" s="230">
        <v>0</v>
      </c>
      <c r="T137" s="231">
        <f>S137*H137</f>
        <v>0</v>
      </c>
      <c r="AR137" s="24" t="s">
        <v>171</v>
      </c>
      <c r="AT137" s="24" t="s">
        <v>166</v>
      </c>
      <c r="AU137" s="24" t="s">
        <v>82</v>
      </c>
      <c r="AY137" s="24" t="s">
        <v>164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24" t="s">
        <v>80</v>
      </c>
      <c r="BK137" s="232">
        <f>ROUND(I137*H137,2)</f>
        <v>0</v>
      </c>
      <c r="BL137" s="24" t="s">
        <v>171</v>
      </c>
      <c r="BM137" s="24" t="s">
        <v>844</v>
      </c>
    </row>
    <row r="138" s="12" customFormat="1">
      <c r="B138" s="244"/>
      <c r="C138" s="245"/>
      <c r="D138" s="235" t="s">
        <v>173</v>
      </c>
      <c r="E138" s="246" t="s">
        <v>21</v>
      </c>
      <c r="F138" s="247" t="s">
        <v>21</v>
      </c>
      <c r="G138" s="245"/>
      <c r="H138" s="248">
        <v>0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AT138" s="254" t="s">
        <v>173</v>
      </c>
      <c r="AU138" s="254" t="s">
        <v>82</v>
      </c>
      <c r="AV138" s="12" t="s">
        <v>82</v>
      </c>
      <c r="AW138" s="12" t="s">
        <v>35</v>
      </c>
      <c r="AX138" s="12" t="s">
        <v>72</v>
      </c>
      <c r="AY138" s="254" t="s">
        <v>164</v>
      </c>
    </row>
    <row r="139" s="12" customFormat="1">
      <c r="B139" s="244"/>
      <c r="C139" s="245"/>
      <c r="D139" s="235" t="s">
        <v>173</v>
      </c>
      <c r="E139" s="246" t="s">
        <v>21</v>
      </c>
      <c r="F139" s="247" t="s">
        <v>21</v>
      </c>
      <c r="G139" s="245"/>
      <c r="H139" s="248">
        <v>0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AT139" s="254" t="s">
        <v>173</v>
      </c>
      <c r="AU139" s="254" t="s">
        <v>82</v>
      </c>
      <c r="AV139" s="12" t="s">
        <v>82</v>
      </c>
      <c r="AW139" s="12" t="s">
        <v>35</v>
      </c>
      <c r="AX139" s="12" t="s">
        <v>72</v>
      </c>
      <c r="AY139" s="254" t="s">
        <v>164</v>
      </c>
    </row>
    <row r="140" s="11" customFormat="1">
      <c r="B140" s="233"/>
      <c r="C140" s="234"/>
      <c r="D140" s="235" t="s">
        <v>173</v>
      </c>
      <c r="E140" s="236" t="s">
        <v>21</v>
      </c>
      <c r="F140" s="237" t="s">
        <v>845</v>
      </c>
      <c r="G140" s="234"/>
      <c r="H140" s="236" t="s">
        <v>21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173</v>
      </c>
      <c r="AU140" s="243" t="s">
        <v>82</v>
      </c>
      <c r="AV140" s="11" t="s">
        <v>80</v>
      </c>
      <c r="AW140" s="11" t="s">
        <v>35</v>
      </c>
      <c r="AX140" s="11" t="s">
        <v>72</v>
      </c>
      <c r="AY140" s="243" t="s">
        <v>164</v>
      </c>
    </row>
    <row r="141" s="12" customFormat="1">
      <c r="B141" s="244"/>
      <c r="C141" s="245"/>
      <c r="D141" s="235" t="s">
        <v>173</v>
      </c>
      <c r="E141" s="246" t="s">
        <v>21</v>
      </c>
      <c r="F141" s="247" t="s">
        <v>21</v>
      </c>
      <c r="G141" s="245"/>
      <c r="H141" s="248">
        <v>0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AT141" s="254" t="s">
        <v>173</v>
      </c>
      <c r="AU141" s="254" t="s">
        <v>82</v>
      </c>
      <c r="AV141" s="12" t="s">
        <v>82</v>
      </c>
      <c r="AW141" s="12" t="s">
        <v>35</v>
      </c>
      <c r="AX141" s="12" t="s">
        <v>72</v>
      </c>
      <c r="AY141" s="254" t="s">
        <v>164</v>
      </c>
    </row>
    <row r="142" s="11" customFormat="1">
      <c r="B142" s="233"/>
      <c r="C142" s="234"/>
      <c r="D142" s="235" t="s">
        <v>173</v>
      </c>
      <c r="E142" s="236" t="s">
        <v>21</v>
      </c>
      <c r="F142" s="237" t="s">
        <v>828</v>
      </c>
      <c r="G142" s="234"/>
      <c r="H142" s="236" t="s">
        <v>21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AT142" s="243" t="s">
        <v>173</v>
      </c>
      <c r="AU142" s="243" t="s">
        <v>82</v>
      </c>
      <c r="AV142" s="11" t="s">
        <v>80</v>
      </c>
      <c r="AW142" s="11" t="s">
        <v>35</v>
      </c>
      <c r="AX142" s="11" t="s">
        <v>72</v>
      </c>
      <c r="AY142" s="243" t="s">
        <v>164</v>
      </c>
    </row>
    <row r="143" s="11" customFormat="1">
      <c r="B143" s="233"/>
      <c r="C143" s="234"/>
      <c r="D143" s="235" t="s">
        <v>173</v>
      </c>
      <c r="E143" s="236" t="s">
        <v>21</v>
      </c>
      <c r="F143" s="237" t="s">
        <v>366</v>
      </c>
      <c r="G143" s="234"/>
      <c r="H143" s="236" t="s">
        <v>21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173</v>
      </c>
      <c r="AU143" s="243" t="s">
        <v>82</v>
      </c>
      <c r="AV143" s="11" t="s">
        <v>80</v>
      </c>
      <c r="AW143" s="11" t="s">
        <v>35</v>
      </c>
      <c r="AX143" s="11" t="s">
        <v>72</v>
      </c>
      <c r="AY143" s="243" t="s">
        <v>164</v>
      </c>
    </row>
    <row r="144" s="11" customFormat="1">
      <c r="B144" s="233"/>
      <c r="C144" s="234"/>
      <c r="D144" s="235" t="s">
        <v>173</v>
      </c>
      <c r="E144" s="236" t="s">
        <v>21</v>
      </c>
      <c r="F144" s="237" t="s">
        <v>367</v>
      </c>
      <c r="G144" s="234"/>
      <c r="H144" s="236" t="s">
        <v>21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AT144" s="243" t="s">
        <v>173</v>
      </c>
      <c r="AU144" s="243" t="s">
        <v>82</v>
      </c>
      <c r="AV144" s="11" t="s">
        <v>80</v>
      </c>
      <c r="AW144" s="11" t="s">
        <v>35</v>
      </c>
      <c r="AX144" s="11" t="s">
        <v>72</v>
      </c>
      <c r="AY144" s="243" t="s">
        <v>164</v>
      </c>
    </row>
    <row r="145" s="12" customFormat="1">
      <c r="B145" s="244"/>
      <c r="C145" s="245"/>
      <c r="D145" s="235" t="s">
        <v>173</v>
      </c>
      <c r="E145" s="246" t="s">
        <v>21</v>
      </c>
      <c r="F145" s="247" t="s">
        <v>846</v>
      </c>
      <c r="G145" s="245"/>
      <c r="H145" s="248">
        <v>19.5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AT145" s="254" t="s">
        <v>173</v>
      </c>
      <c r="AU145" s="254" t="s">
        <v>82</v>
      </c>
      <c r="AV145" s="12" t="s">
        <v>82</v>
      </c>
      <c r="AW145" s="12" t="s">
        <v>35</v>
      </c>
      <c r="AX145" s="12" t="s">
        <v>72</v>
      </c>
      <c r="AY145" s="254" t="s">
        <v>164</v>
      </c>
    </row>
    <row r="146" s="13" customFormat="1">
      <c r="B146" s="255"/>
      <c r="C146" s="256"/>
      <c r="D146" s="235" t="s">
        <v>173</v>
      </c>
      <c r="E146" s="257" t="s">
        <v>21</v>
      </c>
      <c r="F146" s="258" t="s">
        <v>177</v>
      </c>
      <c r="G146" s="256"/>
      <c r="H146" s="259">
        <v>19.5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AT146" s="265" t="s">
        <v>173</v>
      </c>
      <c r="AU146" s="265" t="s">
        <v>82</v>
      </c>
      <c r="AV146" s="13" t="s">
        <v>171</v>
      </c>
      <c r="AW146" s="13" t="s">
        <v>35</v>
      </c>
      <c r="AX146" s="13" t="s">
        <v>80</v>
      </c>
      <c r="AY146" s="265" t="s">
        <v>164</v>
      </c>
    </row>
    <row r="147" s="10" customFormat="1" ht="29.88" customHeight="1">
      <c r="B147" s="205"/>
      <c r="C147" s="206"/>
      <c r="D147" s="207" t="s">
        <v>71</v>
      </c>
      <c r="E147" s="219" t="s">
        <v>395</v>
      </c>
      <c r="F147" s="219" t="s">
        <v>396</v>
      </c>
      <c r="G147" s="206"/>
      <c r="H147" s="206"/>
      <c r="I147" s="209"/>
      <c r="J147" s="220">
        <f>BK147</f>
        <v>0</v>
      </c>
      <c r="K147" s="206"/>
      <c r="L147" s="211"/>
      <c r="M147" s="212"/>
      <c r="N147" s="213"/>
      <c r="O147" s="213"/>
      <c r="P147" s="214">
        <f>SUM(P148:P169)</f>
        <v>0</v>
      </c>
      <c r="Q147" s="213"/>
      <c r="R147" s="214">
        <f>SUM(R148:R169)</f>
        <v>0.0059550000000000002</v>
      </c>
      <c r="S147" s="213"/>
      <c r="T147" s="215">
        <f>SUM(T148:T169)</f>
        <v>0</v>
      </c>
      <c r="AR147" s="216" t="s">
        <v>80</v>
      </c>
      <c r="AT147" s="217" t="s">
        <v>71</v>
      </c>
      <c r="AU147" s="217" t="s">
        <v>80</v>
      </c>
      <c r="AY147" s="216" t="s">
        <v>164</v>
      </c>
      <c r="BK147" s="218">
        <f>SUM(BK148:BK169)</f>
        <v>0</v>
      </c>
    </row>
    <row r="148" s="1" customFormat="1" ht="38.25" customHeight="1">
      <c r="B148" s="46"/>
      <c r="C148" s="221" t="s">
        <v>215</v>
      </c>
      <c r="D148" s="221" t="s">
        <v>166</v>
      </c>
      <c r="E148" s="222" t="s">
        <v>398</v>
      </c>
      <c r="F148" s="223" t="s">
        <v>399</v>
      </c>
      <c r="G148" s="224" t="s">
        <v>287</v>
      </c>
      <c r="H148" s="225">
        <v>19.5</v>
      </c>
      <c r="I148" s="226"/>
      <c r="J148" s="227">
        <f>ROUND(I148*H148,2)</f>
        <v>0</v>
      </c>
      <c r="K148" s="223" t="s">
        <v>21</v>
      </c>
      <c r="L148" s="72"/>
      <c r="M148" s="228" t="s">
        <v>21</v>
      </c>
      <c r="N148" s="229" t="s">
        <v>43</v>
      </c>
      <c r="O148" s="47"/>
      <c r="P148" s="230">
        <f>O148*H148</f>
        <v>0</v>
      </c>
      <c r="Q148" s="230">
        <v>9.0000000000000006E-05</v>
      </c>
      <c r="R148" s="230">
        <f>Q148*H148</f>
        <v>0.0017550000000000001</v>
      </c>
      <c r="S148" s="230">
        <v>0</v>
      </c>
      <c r="T148" s="231">
        <f>S148*H148</f>
        <v>0</v>
      </c>
      <c r="AR148" s="24" t="s">
        <v>171</v>
      </c>
      <c r="AT148" s="24" t="s">
        <v>166</v>
      </c>
      <c r="AU148" s="24" t="s">
        <v>82</v>
      </c>
      <c r="AY148" s="24" t="s">
        <v>164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24" t="s">
        <v>80</v>
      </c>
      <c r="BK148" s="232">
        <f>ROUND(I148*H148,2)</f>
        <v>0</v>
      </c>
      <c r="BL148" s="24" t="s">
        <v>171</v>
      </c>
      <c r="BM148" s="24" t="s">
        <v>847</v>
      </c>
    </row>
    <row r="149" s="11" customFormat="1">
      <c r="B149" s="233"/>
      <c r="C149" s="234"/>
      <c r="D149" s="235" t="s">
        <v>173</v>
      </c>
      <c r="E149" s="236" t="s">
        <v>21</v>
      </c>
      <c r="F149" s="237" t="s">
        <v>828</v>
      </c>
      <c r="G149" s="234"/>
      <c r="H149" s="236" t="s">
        <v>21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173</v>
      </c>
      <c r="AU149" s="243" t="s">
        <v>82</v>
      </c>
      <c r="AV149" s="11" t="s">
        <v>80</v>
      </c>
      <c r="AW149" s="11" t="s">
        <v>35</v>
      </c>
      <c r="AX149" s="11" t="s">
        <v>72</v>
      </c>
      <c r="AY149" s="243" t="s">
        <v>164</v>
      </c>
    </row>
    <row r="150" s="11" customFormat="1">
      <c r="B150" s="233"/>
      <c r="C150" s="234"/>
      <c r="D150" s="235" t="s">
        <v>173</v>
      </c>
      <c r="E150" s="236" t="s">
        <v>21</v>
      </c>
      <c r="F150" s="237" t="s">
        <v>366</v>
      </c>
      <c r="G150" s="234"/>
      <c r="H150" s="236" t="s">
        <v>21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AT150" s="243" t="s">
        <v>173</v>
      </c>
      <c r="AU150" s="243" t="s">
        <v>82</v>
      </c>
      <c r="AV150" s="11" t="s">
        <v>80</v>
      </c>
      <c r="AW150" s="11" t="s">
        <v>35</v>
      </c>
      <c r="AX150" s="11" t="s">
        <v>72</v>
      </c>
      <c r="AY150" s="243" t="s">
        <v>164</v>
      </c>
    </row>
    <row r="151" s="11" customFormat="1">
      <c r="B151" s="233"/>
      <c r="C151" s="234"/>
      <c r="D151" s="235" t="s">
        <v>173</v>
      </c>
      <c r="E151" s="236" t="s">
        <v>21</v>
      </c>
      <c r="F151" s="237" t="s">
        <v>401</v>
      </c>
      <c r="G151" s="234"/>
      <c r="H151" s="236" t="s">
        <v>21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AT151" s="243" t="s">
        <v>173</v>
      </c>
      <c r="AU151" s="243" t="s">
        <v>82</v>
      </c>
      <c r="AV151" s="11" t="s">
        <v>80</v>
      </c>
      <c r="AW151" s="11" t="s">
        <v>35</v>
      </c>
      <c r="AX151" s="11" t="s">
        <v>72</v>
      </c>
      <c r="AY151" s="243" t="s">
        <v>164</v>
      </c>
    </row>
    <row r="152" s="12" customFormat="1">
      <c r="B152" s="244"/>
      <c r="C152" s="245"/>
      <c r="D152" s="235" t="s">
        <v>173</v>
      </c>
      <c r="E152" s="246" t="s">
        <v>21</v>
      </c>
      <c r="F152" s="247" t="s">
        <v>846</v>
      </c>
      <c r="G152" s="245"/>
      <c r="H152" s="248">
        <v>19.5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AT152" s="254" t="s">
        <v>173</v>
      </c>
      <c r="AU152" s="254" t="s">
        <v>82</v>
      </c>
      <c r="AV152" s="12" t="s">
        <v>82</v>
      </c>
      <c r="AW152" s="12" t="s">
        <v>35</v>
      </c>
      <c r="AX152" s="12" t="s">
        <v>72</v>
      </c>
      <c r="AY152" s="254" t="s">
        <v>164</v>
      </c>
    </row>
    <row r="153" s="11" customFormat="1">
      <c r="B153" s="233"/>
      <c r="C153" s="234"/>
      <c r="D153" s="235" t="s">
        <v>173</v>
      </c>
      <c r="E153" s="236" t="s">
        <v>21</v>
      </c>
      <c r="F153" s="237" t="s">
        <v>402</v>
      </c>
      <c r="G153" s="234"/>
      <c r="H153" s="236" t="s">
        <v>21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AT153" s="243" t="s">
        <v>173</v>
      </c>
      <c r="AU153" s="243" t="s">
        <v>82</v>
      </c>
      <c r="AV153" s="11" t="s">
        <v>80</v>
      </c>
      <c r="AW153" s="11" t="s">
        <v>35</v>
      </c>
      <c r="AX153" s="11" t="s">
        <v>72</v>
      </c>
      <c r="AY153" s="243" t="s">
        <v>164</v>
      </c>
    </row>
    <row r="154" s="13" customFormat="1">
      <c r="B154" s="255"/>
      <c r="C154" s="256"/>
      <c r="D154" s="235" t="s">
        <v>173</v>
      </c>
      <c r="E154" s="257" t="s">
        <v>21</v>
      </c>
      <c r="F154" s="258" t="s">
        <v>177</v>
      </c>
      <c r="G154" s="256"/>
      <c r="H154" s="259">
        <v>19.5</v>
      </c>
      <c r="I154" s="260"/>
      <c r="J154" s="256"/>
      <c r="K154" s="256"/>
      <c r="L154" s="261"/>
      <c r="M154" s="262"/>
      <c r="N154" s="263"/>
      <c r="O154" s="263"/>
      <c r="P154" s="263"/>
      <c r="Q154" s="263"/>
      <c r="R154" s="263"/>
      <c r="S154" s="263"/>
      <c r="T154" s="264"/>
      <c r="AT154" s="265" t="s">
        <v>173</v>
      </c>
      <c r="AU154" s="265" t="s">
        <v>82</v>
      </c>
      <c r="AV154" s="13" t="s">
        <v>171</v>
      </c>
      <c r="AW154" s="13" t="s">
        <v>35</v>
      </c>
      <c r="AX154" s="13" t="s">
        <v>80</v>
      </c>
      <c r="AY154" s="265" t="s">
        <v>164</v>
      </c>
    </row>
    <row r="155" s="1" customFormat="1" ht="25.5" customHeight="1">
      <c r="B155" s="46"/>
      <c r="C155" s="266" t="s">
        <v>221</v>
      </c>
      <c r="D155" s="266" t="s">
        <v>238</v>
      </c>
      <c r="E155" s="267" t="s">
        <v>404</v>
      </c>
      <c r="F155" s="268" t="s">
        <v>848</v>
      </c>
      <c r="G155" s="269" t="s">
        <v>406</v>
      </c>
      <c r="H155" s="270">
        <v>7</v>
      </c>
      <c r="I155" s="271"/>
      <c r="J155" s="272">
        <f>ROUND(I155*H155,2)</f>
        <v>0</v>
      </c>
      <c r="K155" s="268" t="s">
        <v>21</v>
      </c>
      <c r="L155" s="273"/>
      <c r="M155" s="274" t="s">
        <v>21</v>
      </c>
      <c r="N155" s="275" t="s">
        <v>43</v>
      </c>
      <c r="O155" s="47"/>
      <c r="P155" s="230">
        <f>O155*H155</f>
        <v>0</v>
      </c>
      <c r="Q155" s="230">
        <v>0.00059999999999999995</v>
      </c>
      <c r="R155" s="230">
        <f>Q155*H155</f>
        <v>0.0041999999999999997</v>
      </c>
      <c r="S155" s="230">
        <v>0</v>
      </c>
      <c r="T155" s="231">
        <f>S155*H155</f>
        <v>0</v>
      </c>
      <c r="AR155" s="24" t="s">
        <v>210</v>
      </c>
      <c r="AT155" s="24" t="s">
        <v>238</v>
      </c>
      <c r="AU155" s="24" t="s">
        <v>82</v>
      </c>
      <c r="AY155" s="24" t="s">
        <v>164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24" t="s">
        <v>80</v>
      </c>
      <c r="BK155" s="232">
        <f>ROUND(I155*H155,2)</f>
        <v>0</v>
      </c>
      <c r="BL155" s="24" t="s">
        <v>171</v>
      </c>
      <c r="BM155" s="24" t="s">
        <v>849</v>
      </c>
    </row>
    <row r="156" s="11" customFormat="1">
      <c r="B156" s="233"/>
      <c r="C156" s="234"/>
      <c r="D156" s="235" t="s">
        <v>173</v>
      </c>
      <c r="E156" s="236" t="s">
        <v>21</v>
      </c>
      <c r="F156" s="237" t="s">
        <v>828</v>
      </c>
      <c r="G156" s="234"/>
      <c r="H156" s="236" t="s">
        <v>21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AT156" s="243" t="s">
        <v>173</v>
      </c>
      <c r="AU156" s="243" t="s">
        <v>82</v>
      </c>
      <c r="AV156" s="11" t="s">
        <v>80</v>
      </c>
      <c r="AW156" s="11" t="s">
        <v>35</v>
      </c>
      <c r="AX156" s="11" t="s">
        <v>72</v>
      </c>
      <c r="AY156" s="243" t="s">
        <v>164</v>
      </c>
    </row>
    <row r="157" s="11" customFormat="1">
      <c r="B157" s="233"/>
      <c r="C157" s="234"/>
      <c r="D157" s="235" t="s">
        <v>173</v>
      </c>
      <c r="E157" s="236" t="s">
        <v>21</v>
      </c>
      <c r="F157" s="237" t="s">
        <v>366</v>
      </c>
      <c r="G157" s="234"/>
      <c r="H157" s="236" t="s">
        <v>21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AT157" s="243" t="s">
        <v>173</v>
      </c>
      <c r="AU157" s="243" t="s">
        <v>82</v>
      </c>
      <c r="AV157" s="11" t="s">
        <v>80</v>
      </c>
      <c r="AW157" s="11" t="s">
        <v>35</v>
      </c>
      <c r="AX157" s="11" t="s">
        <v>72</v>
      </c>
      <c r="AY157" s="243" t="s">
        <v>164</v>
      </c>
    </row>
    <row r="158" s="11" customFormat="1">
      <c r="B158" s="233"/>
      <c r="C158" s="234"/>
      <c r="D158" s="235" t="s">
        <v>173</v>
      </c>
      <c r="E158" s="236" t="s">
        <v>21</v>
      </c>
      <c r="F158" s="237" t="s">
        <v>401</v>
      </c>
      <c r="G158" s="234"/>
      <c r="H158" s="236" t="s">
        <v>21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AT158" s="243" t="s">
        <v>173</v>
      </c>
      <c r="AU158" s="243" t="s">
        <v>82</v>
      </c>
      <c r="AV158" s="11" t="s">
        <v>80</v>
      </c>
      <c r="AW158" s="11" t="s">
        <v>35</v>
      </c>
      <c r="AX158" s="11" t="s">
        <v>72</v>
      </c>
      <c r="AY158" s="243" t="s">
        <v>164</v>
      </c>
    </row>
    <row r="159" s="12" customFormat="1">
      <c r="B159" s="244"/>
      <c r="C159" s="245"/>
      <c r="D159" s="235" t="s">
        <v>173</v>
      </c>
      <c r="E159" s="246" t="s">
        <v>21</v>
      </c>
      <c r="F159" s="247" t="s">
        <v>846</v>
      </c>
      <c r="G159" s="245"/>
      <c r="H159" s="248">
        <v>19.5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AT159" s="254" t="s">
        <v>173</v>
      </c>
      <c r="AU159" s="254" t="s">
        <v>82</v>
      </c>
      <c r="AV159" s="12" t="s">
        <v>82</v>
      </c>
      <c r="AW159" s="12" t="s">
        <v>35</v>
      </c>
      <c r="AX159" s="12" t="s">
        <v>72</v>
      </c>
      <c r="AY159" s="254" t="s">
        <v>164</v>
      </c>
    </row>
    <row r="160" s="11" customFormat="1">
      <c r="B160" s="233"/>
      <c r="C160" s="234"/>
      <c r="D160" s="235" t="s">
        <v>173</v>
      </c>
      <c r="E160" s="236" t="s">
        <v>21</v>
      </c>
      <c r="F160" s="237" t="s">
        <v>402</v>
      </c>
      <c r="G160" s="234"/>
      <c r="H160" s="236" t="s">
        <v>21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AT160" s="243" t="s">
        <v>173</v>
      </c>
      <c r="AU160" s="243" t="s">
        <v>82</v>
      </c>
      <c r="AV160" s="11" t="s">
        <v>80</v>
      </c>
      <c r="AW160" s="11" t="s">
        <v>35</v>
      </c>
      <c r="AX160" s="11" t="s">
        <v>72</v>
      </c>
      <c r="AY160" s="243" t="s">
        <v>164</v>
      </c>
    </row>
    <row r="161" s="12" customFormat="1">
      <c r="B161" s="244"/>
      <c r="C161" s="245"/>
      <c r="D161" s="235" t="s">
        <v>173</v>
      </c>
      <c r="E161" s="246" t="s">
        <v>21</v>
      </c>
      <c r="F161" s="247" t="s">
        <v>21</v>
      </c>
      <c r="G161" s="245"/>
      <c r="H161" s="248">
        <v>0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AT161" s="254" t="s">
        <v>173</v>
      </c>
      <c r="AU161" s="254" t="s">
        <v>82</v>
      </c>
      <c r="AV161" s="12" t="s">
        <v>82</v>
      </c>
      <c r="AW161" s="12" t="s">
        <v>35</v>
      </c>
      <c r="AX161" s="12" t="s">
        <v>72</v>
      </c>
      <c r="AY161" s="254" t="s">
        <v>164</v>
      </c>
    </row>
    <row r="162" s="14" customFormat="1">
      <c r="B162" s="276"/>
      <c r="C162" s="277"/>
      <c r="D162" s="235" t="s">
        <v>173</v>
      </c>
      <c r="E162" s="278" t="s">
        <v>21</v>
      </c>
      <c r="F162" s="279" t="s">
        <v>293</v>
      </c>
      <c r="G162" s="277"/>
      <c r="H162" s="280">
        <v>19.5</v>
      </c>
      <c r="I162" s="281"/>
      <c r="J162" s="277"/>
      <c r="K162" s="277"/>
      <c r="L162" s="282"/>
      <c r="M162" s="283"/>
      <c r="N162" s="284"/>
      <c r="O162" s="284"/>
      <c r="P162" s="284"/>
      <c r="Q162" s="284"/>
      <c r="R162" s="284"/>
      <c r="S162" s="284"/>
      <c r="T162" s="285"/>
      <c r="AT162" s="286" t="s">
        <v>173</v>
      </c>
      <c r="AU162" s="286" t="s">
        <v>82</v>
      </c>
      <c r="AV162" s="14" t="s">
        <v>185</v>
      </c>
      <c r="AW162" s="14" t="s">
        <v>35</v>
      </c>
      <c r="AX162" s="14" t="s">
        <v>72</v>
      </c>
      <c r="AY162" s="286" t="s">
        <v>164</v>
      </c>
    </row>
    <row r="163" s="11" customFormat="1">
      <c r="B163" s="233"/>
      <c r="C163" s="234"/>
      <c r="D163" s="235" t="s">
        <v>173</v>
      </c>
      <c r="E163" s="236" t="s">
        <v>21</v>
      </c>
      <c r="F163" s="237" t="s">
        <v>402</v>
      </c>
      <c r="G163" s="234"/>
      <c r="H163" s="236" t="s">
        <v>21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AT163" s="243" t="s">
        <v>173</v>
      </c>
      <c r="AU163" s="243" t="s">
        <v>82</v>
      </c>
      <c r="AV163" s="11" t="s">
        <v>80</v>
      </c>
      <c r="AW163" s="11" t="s">
        <v>35</v>
      </c>
      <c r="AX163" s="11" t="s">
        <v>72</v>
      </c>
      <c r="AY163" s="243" t="s">
        <v>164</v>
      </c>
    </row>
    <row r="164" s="12" customFormat="1">
      <c r="B164" s="244"/>
      <c r="C164" s="245"/>
      <c r="D164" s="235" t="s">
        <v>173</v>
      </c>
      <c r="E164" s="246" t="s">
        <v>21</v>
      </c>
      <c r="F164" s="247" t="s">
        <v>850</v>
      </c>
      <c r="G164" s="245"/>
      <c r="H164" s="248">
        <v>4.2000000000000002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AT164" s="254" t="s">
        <v>173</v>
      </c>
      <c r="AU164" s="254" t="s">
        <v>82</v>
      </c>
      <c r="AV164" s="12" t="s">
        <v>82</v>
      </c>
      <c r="AW164" s="12" t="s">
        <v>35</v>
      </c>
      <c r="AX164" s="12" t="s">
        <v>72</v>
      </c>
      <c r="AY164" s="254" t="s">
        <v>164</v>
      </c>
    </row>
    <row r="165" s="14" customFormat="1">
      <c r="B165" s="276"/>
      <c r="C165" s="277"/>
      <c r="D165" s="235" t="s">
        <v>173</v>
      </c>
      <c r="E165" s="278" t="s">
        <v>21</v>
      </c>
      <c r="F165" s="279" t="s">
        <v>409</v>
      </c>
      <c r="G165" s="277"/>
      <c r="H165" s="280">
        <v>4.2000000000000002</v>
      </c>
      <c r="I165" s="281"/>
      <c r="J165" s="277"/>
      <c r="K165" s="277"/>
      <c r="L165" s="282"/>
      <c r="M165" s="283"/>
      <c r="N165" s="284"/>
      <c r="O165" s="284"/>
      <c r="P165" s="284"/>
      <c r="Q165" s="284"/>
      <c r="R165" s="284"/>
      <c r="S165" s="284"/>
      <c r="T165" s="285"/>
      <c r="AT165" s="286" t="s">
        <v>173</v>
      </c>
      <c r="AU165" s="286" t="s">
        <v>82</v>
      </c>
      <c r="AV165" s="14" t="s">
        <v>185</v>
      </c>
      <c r="AW165" s="14" t="s">
        <v>35</v>
      </c>
      <c r="AX165" s="14" t="s">
        <v>72</v>
      </c>
      <c r="AY165" s="286" t="s">
        <v>164</v>
      </c>
    </row>
    <row r="166" s="12" customFormat="1">
      <c r="B166" s="244"/>
      <c r="C166" s="245"/>
      <c r="D166" s="235" t="s">
        <v>173</v>
      </c>
      <c r="E166" s="246" t="s">
        <v>21</v>
      </c>
      <c r="F166" s="247" t="s">
        <v>851</v>
      </c>
      <c r="G166" s="245"/>
      <c r="H166" s="248">
        <v>7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AT166" s="254" t="s">
        <v>173</v>
      </c>
      <c r="AU166" s="254" t="s">
        <v>82</v>
      </c>
      <c r="AV166" s="12" t="s">
        <v>82</v>
      </c>
      <c r="AW166" s="12" t="s">
        <v>35</v>
      </c>
      <c r="AX166" s="12" t="s">
        <v>72</v>
      </c>
      <c r="AY166" s="254" t="s">
        <v>164</v>
      </c>
    </row>
    <row r="167" s="11" customFormat="1">
      <c r="B167" s="233"/>
      <c r="C167" s="234"/>
      <c r="D167" s="235" t="s">
        <v>173</v>
      </c>
      <c r="E167" s="236" t="s">
        <v>21</v>
      </c>
      <c r="F167" s="237" t="s">
        <v>411</v>
      </c>
      <c r="G167" s="234"/>
      <c r="H167" s="236" t="s">
        <v>21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AT167" s="243" t="s">
        <v>173</v>
      </c>
      <c r="AU167" s="243" t="s">
        <v>82</v>
      </c>
      <c r="AV167" s="11" t="s">
        <v>80</v>
      </c>
      <c r="AW167" s="11" t="s">
        <v>35</v>
      </c>
      <c r="AX167" s="11" t="s">
        <v>72</v>
      </c>
      <c r="AY167" s="243" t="s">
        <v>164</v>
      </c>
    </row>
    <row r="168" s="12" customFormat="1">
      <c r="B168" s="244"/>
      <c r="C168" s="245"/>
      <c r="D168" s="235" t="s">
        <v>173</v>
      </c>
      <c r="E168" s="246" t="s">
        <v>21</v>
      </c>
      <c r="F168" s="247" t="s">
        <v>72</v>
      </c>
      <c r="G168" s="245"/>
      <c r="H168" s="248">
        <v>0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AT168" s="254" t="s">
        <v>173</v>
      </c>
      <c r="AU168" s="254" t="s">
        <v>82</v>
      </c>
      <c r="AV168" s="12" t="s">
        <v>82</v>
      </c>
      <c r="AW168" s="12" t="s">
        <v>35</v>
      </c>
      <c r="AX168" s="12" t="s">
        <v>72</v>
      </c>
      <c r="AY168" s="254" t="s">
        <v>164</v>
      </c>
    </row>
    <row r="169" s="14" customFormat="1">
      <c r="B169" s="276"/>
      <c r="C169" s="277"/>
      <c r="D169" s="235" t="s">
        <v>173</v>
      </c>
      <c r="E169" s="278" t="s">
        <v>21</v>
      </c>
      <c r="F169" s="279" t="s">
        <v>413</v>
      </c>
      <c r="G169" s="277"/>
      <c r="H169" s="280">
        <v>7</v>
      </c>
      <c r="I169" s="281"/>
      <c r="J169" s="277"/>
      <c r="K169" s="277"/>
      <c r="L169" s="282"/>
      <c r="M169" s="283"/>
      <c r="N169" s="284"/>
      <c r="O169" s="284"/>
      <c r="P169" s="284"/>
      <c r="Q169" s="284"/>
      <c r="R169" s="284"/>
      <c r="S169" s="284"/>
      <c r="T169" s="285"/>
      <c r="AT169" s="286" t="s">
        <v>173</v>
      </c>
      <c r="AU169" s="286" t="s">
        <v>82</v>
      </c>
      <c r="AV169" s="14" t="s">
        <v>185</v>
      </c>
      <c r="AW169" s="14" t="s">
        <v>35</v>
      </c>
      <c r="AX169" s="14" t="s">
        <v>80</v>
      </c>
      <c r="AY169" s="286" t="s">
        <v>164</v>
      </c>
    </row>
    <row r="170" s="10" customFormat="1" ht="29.88" customHeight="1">
      <c r="B170" s="205"/>
      <c r="C170" s="206"/>
      <c r="D170" s="207" t="s">
        <v>71</v>
      </c>
      <c r="E170" s="219" t="s">
        <v>414</v>
      </c>
      <c r="F170" s="219" t="s">
        <v>415</v>
      </c>
      <c r="G170" s="206"/>
      <c r="H170" s="206"/>
      <c r="I170" s="209"/>
      <c r="J170" s="220">
        <f>BK170</f>
        <v>0</v>
      </c>
      <c r="K170" s="206"/>
      <c r="L170" s="211"/>
      <c r="M170" s="212"/>
      <c r="N170" s="213"/>
      <c r="O170" s="213"/>
      <c r="P170" s="214">
        <f>SUM(P171:P232)</f>
        <v>0</v>
      </c>
      <c r="Q170" s="213"/>
      <c r="R170" s="214">
        <f>SUM(R171:R232)</f>
        <v>0.055930000000000007</v>
      </c>
      <c r="S170" s="213"/>
      <c r="T170" s="215">
        <f>SUM(T171:T232)</f>
        <v>0.0448</v>
      </c>
      <c r="AR170" s="216" t="s">
        <v>80</v>
      </c>
      <c r="AT170" s="217" t="s">
        <v>71</v>
      </c>
      <c r="AU170" s="217" t="s">
        <v>80</v>
      </c>
      <c r="AY170" s="216" t="s">
        <v>164</v>
      </c>
      <c r="BK170" s="218">
        <f>SUM(BK171:BK232)</f>
        <v>0</v>
      </c>
    </row>
    <row r="171" s="1" customFormat="1" ht="25.5" customHeight="1">
      <c r="B171" s="46"/>
      <c r="C171" s="221" t="s">
        <v>225</v>
      </c>
      <c r="D171" s="221" t="s">
        <v>166</v>
      </c>
      <c r="E171" s="222" t="s">
        <v>852</v>
      </c>
      <c r="F171" s="223" t="s">
        <v>853</v>
      </c>
      <c r="G171" s="224" t="s">
        <v>169</v>
      </c>
      <c r="H171" s="225">
        <v>0.69999999999999996</v>
      </c>
      <c r="I171" s="226"/>
      <c r="J171" s="227">
        <f>ROUND(I171*H171,2)</f>
        <v>0</v>
      </c>
      <c r="K171" s="223" t="s">
        <v>170</v>
      </c>
      <c r="L171" s="72"/>
      <c r="M171" s="228" t="s">
        <v>21</v>
      </c>
      <c r="N171" s="229" t="s">
        <v>43</v>
      </c>
      <c r="O171" s="47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AR171" s="24" t="s">
        <v>171</v>
      </c>
      <c r="AT171" s="24" t="s">
        <v>166</v>
      </c>
      <c r="AU171" s="24" t="s">
        <v>82</v>
      </c>
      <c r="AY171" s="24" t="s">
        <v>164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24" t="s">
        <v>80</v>
      </c>
      <c r="BK171" s="232">
        <f>ROUND(I171*H171,2)</f>
        <v>0</v>
      </c>
      <c r="BL171" s="24" t="s">
        <v>171</v>
      </c>
      <c r="BM171" s="24" t="s">
        <v>854</v>
      </c>
    </row>
    <row r="172" s="11" customFormat="1">
      <c r="B172" s="233"/>
      <c r="C172" s="234"/>
      <c r="D172" s="235" t="s">
        <v>173</v>
      </c>
      <c r="E172" s="236" t="s">
        <v>21</v>
      </c>
      <c r="F172" s="237" t="s">
        <v>828</v>
      </c>
      <c r="G172" s="234"/>
      <c r="H172" s="236" t="s">
        <v>21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AT172" s="243" t="s">
        <v>173</v>
      </c>
      <c r="AU172" s="243" t="s">
        <v>82</v>
      </c>
      <c r="AV172" s="11" t="s">
        <v>80</v>
      </c>
      <c r="AW172" s="11" t="s">
        <v>35</v>
      </c>
      <c r="AX172" s="11" t="s">
        <v>72</v>
      </c>
      <c r="AY172" s="243" t="s">
        <v>164</v>
      </c>
    </row>
    <row r="173" s="11" customFormat="1">
      <c r="B173" s="233"/>
      <c r="C173" s="234"/>
      <c r="D173" s="235" t="s">
        <v>173</v>
      </c>
      <c r="E173" s="236" t="s">
        <v>21</v>
      </c>
      <c r="F173" s="237" t="s">
        <v>840</v>
      </c>
      <c r="G173" s="234"/>
      <c r="H173" s="236" t="s">
        <v>21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AT173" s="243" t="s">
        <v>173</v>
      </c>
      <c r="AU173" s="243" t="s">
        <v>82</v>
      </c>
      <c r="AV173" s="11" t="s">
        <v>80</v>
      </c>
      <c r="AW173" s="11" t="s">
        <v>35</v>
      </c>
      <c r="AX173" s="11" t="s">
        <v>72</v>
      </c>
      <c r="AY173" s="243" t="s">
        <v>164</v>
      </c>
    </row>
    <row r="174" s="11" customFormat="1">
      <c r="B174" s="233"/>
      <c r="C174" s="234"/>
      <c r="D174" s="235" t="s">
        <v>173</v>
      </c>
      <c r="E174" s="236" t="s">
        <v>21</v>
      </c>
      <c r="F174" s="237" t="s">
        <v>855</v>
      </c>
      <c r="G174" s="234"/>
      <c r="H174" s="236" t="s">
        <v>21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173</v>
      </c>
      <c r="AU174" s="243" t="s">
        <v>82</v>
      </c>
      <c r="AV174" s="11" t="s">
        <v>80</v>
      </c>
      <c r="AW174" s="11" t="s">
        <v>35</v>
      </c>
      <c r="AX174" s="11" t="s">
        <v>72</v>
      </c>
      <c r="AY174" s="243" t="s">
        <v>164</v>
      </c>
    </row>
    <row r="175" s="12" customFormat="1">
      <c r="B175" s="244"/>
      <c r="C175" s="245"/>
      <c r="D175" s="235" t="s">
        <v>173</v>
      </c>
      <c r="E175" s="246" t="s">
        <v>21</v>
      </c>
      <c r="F175" s="247" t="s">
        <v>856</v>
      </c>
      <c r="G175" s="245"/>
      <c r="H175" s="248">
        <v>0.69999999999999996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AT175" s="254" t="s">
        <v>173</v>
      </c>
      <c r="AU175" s="254" t="s">
        <v>82</v>
      </c>
      <c r="AV175" s="12" t="s">
        <v>82</v>
      </c>
      <c r="AW175" s="12" t="s">
        <v>35</v>
      </c>
      <c r="AX175" s="12" t="s">
        <v>72</v>
      </c>
      <c r="AY175" s="254" t="s">
        <v>164</v>
      </c>
    </row>
    <row r="176" s="13" customFormat="1">
      <c r="B176" s="255"/>
      <c r="C176" s="256"/>
      <c r="D176" s="235" t="s">
        <v>173</v>
      </c>
      <c r="E176" s="257" t="s">
        <v>21</v>
      </c>
      <c r="F176" s="258" t="s">
        <v>177</v>
      </c>
      <c r="G176" s="256"/>
      <c r="H176" s="259">
        <v>0.69999999999999996</v>
      </c>
      <c r="I176" s="260"/>
      <c r="J176" s="256"/>
      <c r="K176" s="256"/>
      <c r="L176" s="261"/>
      <c r="M176" s="262"/>
      <c r="N176" s="263"/>
      <c r="O176" s="263"/>
      <c r="P176" s="263"/>
      <c r="Q176" s="263"/>
      <c r="R176" s="263"/>
      <c r="S176" s="263"/>
      <c r="T176" s="264"/>
      <c r="AT176" s="265" t="s">
        <v>173</v>
      </c>
      <c r="AU176" s="265" t="s">
        <v>82</v>
      </c>
      <c r="AV176" s="13" t="s">
        <v>171</v>
      </c>
      <c r="AW176" s="13" t="s">
        <v>35</v>
      </c>
      <c r="AX176" s="13" t="s">
        <v>80</v>
      </c>
      <c r="AY176" s="265" t="s">
        <v>164</v>
      </c>
    </row>
    <row r="177" s="1" customFormat="1" ht="16.5" customHeight="1">
      <c r="B177" s="46"/>
      <c r="C177" s="221" t="s">
        <v>231</v>
      </c>
      <c r="D177" s="221" t="s">
        <v>166</v>
      </c>
      <c r="E177" s="222" t="s">
        <v>857</v>
      </c>
      <c r="F177" s="223" t="s">
        <v>858</v>
      </c>
      <c r="G177" s="224" t="s">
        <v>287</v>
      </c>
      <c r="H177" s="225">
        <v>2.7999999999999998</v>
      </c>
      <c r="I177" s="226"/>
      <c r="J177" s="227">
        <f>ROUND(I177*H177,2)</f>
        <v>0</v>
      </c>
      <c r="K177" s="223" t="s">
        <v>170</v>
      </c>
      <c r="L177" s="72"/>
      <c r="M177" s="228" t="s">
        <v>21</v>
      </c>
      <c r="N177" s="229" t="s">
        <v>43</v>
      </c>
      <c r="O177" s="47"/>
      <c r="P177" s="230">
        <f>O177*H177</f>
        <v>0</v>
      </c>
      <c r="Q177" s="230">
        <v>0</v>
      </c>
      <c r="R177" s="230">
        <f>Q177*H177</f>
        <v>0</v>
      </c>
      <c r="S177" s="230">
        <v>0.016</v>
      </c>
      <c r="T177" s="231">
        <f>S177*H177</f>
        <v>0.0448</v>
      </c>
      <c r="AR177" s="24" t="s">
        <v>171</v>
      </c>
      <c r="AT177" s="24" t="s">
        <v>166</v>
      </c>
      <c r="AU177" s="24" t="s">
        <v>82</v>
      </c>
      <c r="AY177" s="24" t="s">
        <v>164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24" t="s">
        <v>80</v>
      </c>
      <c r="BK177" s="232">
        <f>ROUND(I177*H177,2)</f>
        <v>0</v>
      </c>
      <c r="BL177" s="24" t="s">
        <v>171</v>
      </c>
      <c r="BM177" s="24" t="s">
        <v>859</v>
      </c>
    </row>
    <row r="178" s="11" customFormat="1">
      <c r="B178" s="233"/>
      <c r="C178" s="234"/>
      <c r="D178" s="235" t="s">
        <v>173</v>
      </c>
      <c r="E178" s="236" t="s">
        <v>21</v>
      </c>
      <c r="F178" s="237" t="s">
        <v>828</v>
      </c>
      <c r="G178" s="234"/>
      <c r="H178" s="236" t="s">
        <v>21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AT178" s="243" t="s">
        <v>173</v>
      </c>
      <c r="AU178" s="243" t="s">
        <v>82</v>
      </c>
      <c r="AV178" s="11" t="s">
        <v>80</v>
      </c>
      <c r="AW178" s="11" t="s">
        <v>35</v>
      </c>
      <c r="AX178" s="11" t="s">
        <v>72</v>
      </c>
      <c r="AY178" s="243" t="s">
        <v>164</v>
      </c>
    </row>
    <row r="179" s="11" customFormat="1">
      <c r="B179" s="233"/>
      <c r="C179" s="234"/>
      <c r="D179" s="235" t="s">
        <v>173</v>
      </c>
      <c r="E179" s="236" t="s">
        <v>21</v>
      </c>
      <c r="F179" s="237" t="s">
        <v>840</v>
      </c>
      <c r="G179" s="234"/>
      <c r="H179" s="236" t="s">
        <v>21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AT179" s="243" t="s">
        <v>173</v>
      </c>
      <c r="AU179" s="243" t="s">
        <v>82</v>
      </c>
      <c r="AV179" s="11" t="s">
        <v>80</v>
      </c>
      <c r="AW179" s="11" t="s">
        <v>35</v>
      </c>
      <c r="AX179" s="11" t="s">
        <v>72</v>
      </c>
      <c r="AY179" s="243" t="s">
        <v>164</v>
      </c>
    </row>
    <row r="180" s="11" customFormat="1">
      <c r="B180" s="233"/>
      <c r="C180" s="234"/>
      <c r="D180" s="235" t="s">
        <v>173</v>
      </c>
      <c r="E180" s="236" t="s">
        <v>21</v>
      </c>
      <c r="F180" s="237" t="s">
        <v>860</v>
      </c>
      <c r="G180" s="234"/>
      <c r="H180" s="236" t="s">
        <v>21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AT180" s="243" t="s">
        <v>173</v>
      </c>
      <c r="AU180" s="243" t="s">
        <v>82</v>
      </c>
      <c r="AV180" s="11" t="s">
        <v>80</v>
      </c>
      <c r="AW180" s="11" t="s">
        <v>35</v>
      </c>
      <c r="AX180" s="11" t="s">
        <v>72</v>
      </c>
      <c r="AY180" s="243" t="s">
        <v>164</v>
      </c>
    </row>
    <row r="181" s="12" customFormat="1">
      <c r="B181" s="244"/>
      <c r="C181" s="245"/>
      <c r="D181" s="235" t="s">
        <v>173</v>
      </c>
      <c r="E181" s="246" t="s">
        <v>21</v>
      </c>
      <c r="F181" s="247" t="s">
        <v>842</v>
      </c>
      <c r="G181" s="245"/>
      <c r="H181" s="248">
        <v>2.7999999999999998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AT181" s="254" t="s">
        <v>173</v>
      </c>
      <c r="AU181" s="254" t="s">
        <v>82</v>
      </c>
      <c r="AV181" s="12" t="s">
        <v>82</v>
      </c>
      <c r="AW181" s="12" t="s">
        <v>35</v>
      </c>
      <c r="AX181" s="12" t="s">
        <v>72</v>
      </c>
      <c r="AY181" s="254" t="s">
        <v>164</v>
      </c>
    </row>
    <row r="182" s="13" customFormat="1">
      <c r="B182" s="255"/>
      <c r="C182" s="256"/>
      <c r="D182" s="235" t="s">
        <v>173</v>
      </c>
      <c r="E182" s="257" t="s">
        <v>21</v>
      </c>
      <c r="F182" s="258" t="s">
        <v>177</v>
      </c>
      <c r="G182" s="256"/>
      <c r="H182" s="259">
        <v>2.7999999999999998</v>
      </c>
      <c r="I182" s="260"/>
      <c r="J182" s="256"/>
      <c r="K182" s="256"/>
      <c r="L182" s="261"/>
      <c r="M182" s="262"/>
      <c r="N182" s="263"/>
      <c r="O182" s="263"/>
      <c r="P182" s="263"/>
      <c r="Q182" s="263"/>
      <c r="R182" s="263"/>
      <c r="S182" s="263"/>
      <c r="T182" s="264"/>
      <c r="AT182" s="265" t="s">
        <v>173</v>
      </c>
      <c r="AU182" s="265" t="s">
        <v>82</v>
      </c>
      <c r="AV182" s="13" t="s">
        <v>171</v>
      </c>
      <c r="AW182" s="13" t="s">
        <v>35</v>
      </c>
      <c r="AX182" s="13" t="s">
        <v>80</v>
      </c>
      <c r="AY182" s="265" t="s">
        <v>164</v>
      </c>
    </row>
    <row r="183" s="1" customFormat="1" ht="25.5" customHeight="1">
      <c r="B183" s="46"/>
      <c r="C183" s="221" t="s">
        <v>183</v>
      </c>
      <c r="D183" s="221" t="s">
        <v>166</v>
      </c>
      <c r="E183" s="222" t="s">
        <v>861</v>
      </c>
      <c r="F183" s="223" t="s">
        <v>862</v>
      </c>
      <c r="G183" s="224" t="s">
        <v>287</v>
      </c>
      <c r="H183" s="225">
        <v>2.7999999999999998</v>
      </c>
      <c r="I183" s="226"/>
      <c r="J183" s="227">
        <f>ROUND(I183*H183,2)</f>
        <v>0</v>
      </c>
      <c r="K183" s="223" t="s">
        <v>21</v>
      </c>
      <c r="L183" s="72"/>
      <c r="M183" s="228" t="s">
        <v>21</v>
      </c>
      <c r="N183" s="229" t="s">
        <v>43</v>
      </c>
      <c r="O183" s="47"/>
      <c r="P183" s="230">
        <f>O183*H183</f>
        <v>0</v>
      </c>
      <c r="Q183" s="230">
        <v>0.0043</v>
      </c>
      <c r="R183" s="230">
        <f>Q183*H183</f>
        <v>0.012039999999999999</v>
      </c>
      <c r="S183" s="230">
        <v>0</v>
      </c>
      <c r="T183" s="231">
        <f>S183*H183</f>
        <v>0</v>
      </c>
      <c r="AR183" s="24" t="s">
        <v>171</v>
      </c>
      <c r="AT183" s="24" t="s">
        <v>166</v>
      </c>
      <c r="AU183" s="24" t="s">
        <v>82</v>
      </c>
      <c r="AY183" s="24" t="s">
        <v>164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24" t="s">
        <v>80</v>
      </c>
      <c r="BK183" s="232">
        <f>ROUND(I183*H183,2)</f>
        <v>0</v>
      </c>
      <c r="BL183" s="24" t="s">
        <v>171</v>
      </c>
      <c r="BM183" s="24" t="s">
        <v>863</v>
      </c>
    </row>
    <row r="184" s="11" customFormat="1">
      <c r="B184" s="233"/>
      <c r="C184" s="234"/>
      <c r="D184" s="235" t="s">
        <v>173</v>
      </c>
      <c r="E184" s="236" t="s">
        <v>21</v>
      </c>
      <c r="F184" s="237" t="s">
        <v>828</v>
      </c>
      <c r="G184" s="234"/>
      <c r="H184" s="236" t="s">
        <v>21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AT184" s="243" t="s">
        <v>173</v>
      </c>
      <c r="AU184" s="243" t="s">
        <v>82</v>
      </c>
      <c r="AV184" s="11" t="s">
        <v>80</v>
      </c>
      <c r="AW184" s="11" t="s">
        <v>35</v>
      </c>
      <c r="AX184" s="11" t="s">
        <v>72</v>
      </c>
      <c r="AY184" s="243" t="s">
        <v>164</v>
      </c>
    </row>
    <row r="185" s="11" customFormat="1">
      <c r="B185" s="233"/>
      <c r="C185" s="234"/>
      <c r="D185" s="235" t="s">
        <v>173</v>
      </c>
      <c r="E185" s="236" t="s">
        <v>21</v>
      </c>
      <c r="F185" s="237" t="s">
        <v>840</v>
      </c>
      <c r="G185" s="234"/>
      <c r="H185" s="236" t="s">
        <v>21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AT185" s="243" t="s">
        <v>173</v>
      </c>
      <c r="AU185" s="243" t="s">
        <v>82</v>
      </c>
      <c r="AV185" s="11" t="s">
        <v>80</v>
      </c>
      <c r="AW185" s="11" t="s">
        <v>35</v>
      </c>
      <c r="AX185" s="11" t="s">
        <v>72</v>
      </c>
      <c r="AY185" s="243" t="s">
        <v>164</v>
      </c>
    </row>
    <row r="186" s="11" customFormat="1">
      <c r="B186" s="233"/>
      <c r="C186" s="234"/>
      <c r="D186" s="235" t="s">
        <v>173</v>
      </c>
      <c r="E186" s="236" t="s">
        <v>21</v>
      </c>
      <c r="F186" s="237" t="s">
        <v>864</v>
      </c>
      <c r="G186" s="234"/>
      <c r="H186" s="236" t="s">
        <v>21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AT186" s="243" t="s">
        <v>173</v>
      </c>
      <c r="AU186" s="243" t="s">
        <v>82</v>
      </c>
      <c r="AV186" s="11" t="s">
        <v>80</v>
      </c>
      <c r="AW186" s="11" t="s">
        <v>35</v>
      </c>
      <c r="AX186" s="11" t="s">
        <v>72</v>
      </c>
      <c r="AY186" s="243" t="s">
        <v>164</v>
      </c>
    </row>
    <row r="187" s="12" customFormat="1">
      <c r="B187" s="244"/>
      <c r="C187" s="245"/>
      <c r="D187" s="235" t="s">
        <v>173</v>
      </c>
      <c r="E187" s="246" t="s">
        <v>21</v>
      </c>
      <c r="F187" s="247" t="s">
        <v>842</v>
      </c>
      <c r="G187" s="245"/>
      <c r="H187" s="248">
        <v>2.7999999999999998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AT187" s="254" t="s">
        <v>173</v>
      </c>
      <c r="AU187" s="254" t="s">
        <v>82</v>
      </c>
      <c r="AV187" s="12" t="s">
        <v>82</v>
      </c>
      <c r="AW187" s="12" t="s">
        <v>35</v>
      </c>
      <c r="AX187" s="12" t="s">
        <v>72</v>
      </c>
      <c r="AY187" s="254" t="s">
        <v>164</v>
      </c>
    </row>
    <row r="188" s="11" customFormat="1">
      <c r="B188" s="233"/>
      <c r="C188" s="234"/>
      <c r="D188" s="235" t="s">
        <v>173</v>
      </c>
      <c r="E188" s="236" t="s">
        <v>21</v>
      </c>
      <c r="F188" s="237" t="s">
        <v>865</v>
      </c>
      <c r="G188" s="234"/>
      <c r="H188" s="236" t="s">
        <v>21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AT188" s="243" t="s">
        <v>173</v>
      </c>
      <c r="AU188" s="243" t="s">
        <v>82</v>
      </c>
      <c r="AV188" s="11" t="s">
        <v>80</v>
      </c>
      <c r="AW188" s="11" t="s">
        <v>35</v>
      </c>
      <c r="AX188" s="11" t="s">
        <v>72</v>
      </c>
      <c r="AY188" s="243" t="s">
        <v>164</v>
      </c>
    </row>
    <row r="189" s="13" customFormat="1">
      <c r="B189" s="255"/>
      <c r="C189" s="256"/>
      <c r="D189" s="235" t="s">
        <v>173</v>
      </c>
      <c r="E189" s="257" t="s">
        <v>21</v>
      </c>
      <c r="F189" s="258" t="s">
        <v>177</v>
      </c>
      <c r="G189" s="256"/>
      <c r="H189" s="259">
        <v>2.7999999999999998</v>
      </c>
      <c r="I189" s="260"/>
      <c r="J189" s="256"/>
      <c r="K189" s="256"/>
      <c r="L189" s="261"/>
      <c r="M189" s="262"/>
      <c r="N189" s="263"/>
      <c r="O189" s="263"/>
      <c r="P189" s="263"/>
      <c r="Q189" s="263"/>
      <c r="R189" s="263"/>
      <c r="S189" s="263"/>
      <c r="T189" s="264"/>
      <c r="AT189" s="265" t="s">
        <v>173</v>
      </c>
      <c r="AU189" s="265" t="s">
        <v>82</v>
      </c>
      <c r="AV189" s="13" t="s">
        <v>171</v>
      </c>
      <c r="AW189" s="13" t="s">
        <v>35</v>
      </c>
      <c r="AX189" s="13" t="s">
        <v>80</v>
      </c>
      <c r="AY189" s="265" t="s">
        <v>164</v>
      </c>
    </row>
    <row r="190" s="1" customFormat="1" ht="25.5" customHeight="1">
      <c r="B190" s="46"/>
      <c r="C190" s="266" t="s">
        <v>244</v>
      </c>
      <c r="D190" s="266" t="s">
        <v>238</v>
      </c>
      <c r="E190" s="267" t="s">
        <v>866</v>
      </c>
      <c r="F190" s="268" t="s">
        <v>862</v>
      </c>
      <c r="G190" s="269" t="s">
        <v>340</v>
      </c>
      <c r="H190" s="270">
        <v>42</v>
      </c>
      <c r="I190" s="271"/>
      <c r="J190" s="272">
        <f>ROUND(I190*H190,2)</f>
        <v>0</v>
      </c>
      <c r="K190" s="268" t="s">
        <v>21</v>
      </c>
      <c r="L190" s="273"/>
      <c r="M190" s="274" t="s">
        <v>21</v>
      </c>
      <c r="N190" s="275" t="s">
        <v>43</v>
      </c>
      <c r="O190" s="47"/>
      <c r="P190" s="230">
        <f>O190*H190</f>
        <v>0</v>
      </c>
      <c r="Q190" s="230">
        <v>0.001</v>
      </c>
      <c r="R190" s="230">
        <f>Q190*H190</f>
        <v>0.042000000000000003</v>
      </c>
      <c r="S190" s="230">
        <v>0</v>
      </c>
      <c r="T190" s="231">
        <f>S190*H190</f>
        <v>0</v>
      </c>
      <c r="AR190" s="24" t="s">
        <v>210</v>
      </c>
      <c r="AT190" s="24" t="s">
        <v>238</v>
      </c>
      <c r="AU190" s="24" t="s">
        <v>82</v>
      </c>
      <c r="AY190" s="24" t="s">
        <v>164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24" t="s">
        <v>80</v>
      </c>
      <c r="BK190" s="232">
        <f>ROUND(I190*H190,2)</f>
        <v>0</v>
      </c>
      <c r="BL190" s="24" t="s">
        <v>171</v>
      </c>
      <c r="BM190" s="24" t="s">
        <v>867</v>
      </c>
    </row>
    <row r="191" s="11" customFormat="1">
      <c r="B191" s="233"/>
      <c r="C191" s="234"/>
      <c r="D191" s="235" t="s">
        <v>173</v>
      </c>
      <c r="E191" s="236" t="s">
        <v>21</v>
      </c>
      <c r="F191" s="237" t="s">
        <v>828</v>
      </c>
      <c r="G191" s="234"/>
      <c r="H191" s="236" t="s">
        <v>21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AT191" s="243" t="s">
        <v>173</v>
      </c>
      <c r="AU191" s="243" t="s">
        <v>82</v>
      </c>
      <c r="AV191" s="11" t="s">
        <v>80</v>
      </c>
      <c r="AW191" s="11" t="s">
        <v>35</v>
      </c>
      <c r="AX191" s="11" t="s">
        <v>72</v>
      </c>
      <c r="AY191" s="243" t="s">
        <v>164</v>
      </c>
    </row>
    <row r="192" s="11" customFormat="1">
      <c r="B192" s="233"/>
      <c r="C192" s="234"/>
      <c r="D192" s="235" t="s">
        <v>173</v>
      </c>
      <c r="E192" s="236" t="s">
        <v>21</v>
      </c>
      <c r="F192" s="237" t="s">
        <v>840</v>
      </c>
      <c r="G192" s="234"/>
      <c r="H192" s="236" t="s">
        <v>21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AT192" s="243" t="s">
        <v>173</v>
      </c>
      <c r="AU192" s="243" t="s">
        <v>82</v>
      </c>
      <c r="AV192" s="11" t="s">
        <v>80</v>
      </c>
      <c r="AW192" s="11" t="s">
        <v>35</v>
      </c>
      <c r="AX192" s="11" t="s">
        <v>72</v>
      </c>
      <c r="AY192" s="243" t="s">
        <v>164</v>
      </c>
    </row>
    <row r="193" s="11" customFormat="1">
      <c r="B193" s="233"/>
      <c r="C193" s="234"/>
      <c r="D193" s="235" t="s">
        <v>173</v>
      </c>
      <c r="E193" s="236" t="s">
        <v>21</v>
      </c>
      <c r="F193" s="237" t="s">
        <v>864</v>
      </c>
      <c r="G193" s="234"/>
      <c r="H193" s="236" t="s">
        <v>21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AT193" s="243" t="s">
        <v>173</v>
      </c>
      <c r="AU193" s="243" t="s">
        <v>82</v>
      </c>
      <c r="AV193" s="11" t="s">
        <v>80</v>
      </c>
      <c r="AW193" s="11" t="s">
        <v>35</v>
      </c>
      <c r="AX193" s="11" t="s">
        <v>72</v>
      </c>
      <c r="AY193" s="243" t="s">
        <v>164</v>
      </c>
    </row>
    <row r="194" s="12" customFormat="1">
      <c r="B194" s="244"/>
      <c r="C194" s="245"/>
      <c r="D194" s="235" t="s">
        <v>173</v>
      </c>
      <c r="E194" s="246" t="s">
        <v>21</v>
      </c>
      <c r="F194" s="247" t="s">
        <v>868</v>
      </c>
      <c r="G194" s="245"/>
      <c r="H194" s="248">
        <v>0.021000000000000001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AT194" s="254" t="s">
        <v>173</v>
      </c>
      <c r="AU194" s="254" t="s">
        <v>82</v>
      </c>
      <c r="AV194" s="12" t="s">
        <v>82</v>
      </c>
      <c r="AW194" s="12" t="s">
        <v>35</v>
      </c>
      <c r="AX194" s="12" t="s">
        <v>72</v>
      </c>
      <c r="AY194" s="254" t="s">
        <v>164</v>
      </c>
    </row>
    <row r="195" s="14" customFormat="1">
      <c r="B195" s="276"/>
      <c r="C195" s="277"/>
      <c r="D195" s="235" t="s">
        <v>173</v>
      </c>
      <c r="E195" s="278" t="s">
        <v>21</v>
      </c>
      <c r="F195" s="279" t="s">
        <v>869</v>
      </c>
      <c r="G195" s="277"/>
      <c r="H195" s="280">
        <v>0.021000000000000001</v>
      </c>
      <c r="I195" s="281"/>
      <c r="J195" s="277"/>
      <c r="K195" s="277"/>
      <c r="L195" s="282"/>
      <c r="M195" s="283"/>
      <c r="N195" s="284"/>
      <c r="O195" s="284"/>
      <c r="P195" s="284"/>
      <c r="Q195" s="284"/>
      <c r="R195" s="284"/>
      <c r="S195" s="284"/>
      <c r="T195" s="285"/>
      <c r="AT195" s="286" t="s">
        <v>173</v>
      </c>
      <c r="AU195" s="286" t="s">
        <v>82</v>
      </c>
      <c r="AV195" s="14" t="s">
        <v>185</v>
      </c>
      <c r="AW195" s="14" t="s">
        <v>35</v>
      </c>
      <c r="AX195" s="14" t="s">
        <v>72</v>
      </c>
      <c r="AY195" s="286" t="s">
        <v>164</v>
      </c>
    </row>
    <row r="196" s="11" customFormat="1">
      <c r="B196" s="233"/>
      <c r="C196" s="234"/>
      <c r="D196" s="235" t="s">
        <v>173</v>
      </c>
      <c r="E196" s="236" t="s">
        <v>21</v>
      </c>
      <c r="F196" s="237" t="s">
        <v>870</v>
      </c>
      <c r="G196" s="234"/>
      <c r="H196" s="236" t="s">
        <v>21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AT196" s="243" t="s">
        <v>173</v>
      </c>
      <c r="AU196" s="243" t="s">
        <v>82</v>
      </c>
      <c r="AV196" s="11" t="s">
        <v>80</v>
      </c>
      <c r="AW196" s="11" t="s">
        <v>35</v>
      </c>
      <c r="AX196" s="11" t="s">
        <v>72</v>
      </c>
      <c r="AY196" s="243" t="s">
        <v>164</v>
      </c>
    </row>
    <row r="197" s="11" customFormat="1">
      <c r="B197" s="233"/>
      <c r="C197" s="234"/>
      <c r="D197" s="235" t="s">
        <v>173</v>
      </c>
      <c r="E197" s="236" t="s">
        <v>21</v>
      </c>
      <c r="F197" s="237" t="s">
        <v>871</v>
      </c>
      <c r="G197" s="234"/>
      <c r="H197" s="236" t="s">
        <v>21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AT197" s="243" t="s">
        <v>173</v>
      </c>
      <c r="AU197" s="243" t="s">
        <v>82</v>
      </c>
      <c r="AV197" s="11" t="s">
        <v>80</v>
      </c>
      <c r="AW197" s="11" t="s">
        <v>35</v>
      </c>
      <c r="AX197" s="11" t="s">
        <v>72</v>
      </c>
      <c r="AY197" s="243" t="s">
        <v>164</v>
      </c>
    </row>
    <row r="198" s="12" customFormat="1">
      <c r="B198" s="244"/>
      <c r="C198" s="245"/>
      <c r="D198" s="235" t="s">
        <v>173</v>
      </c>
      <c r="E198" s="246" t="s">
        <v>21</v>
      </c>
      <c r="F198" s="247" t="s">
        <v>872</v>
      </c>
      <c r="G198" s="245"/>
      <c r="H198" s="248">
        <v>42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AT198" s="254" t="s">
        <v>173</v>
      </c>
      <c r="AU198" s="254" t="s">
        <v>82</v>
      </c>
      <c r="AV198" s="12" t="s">
        <v>82</v>
      </c>
      <c r="AW198" s="12" t="s">
        <v>35</v>
      </c>
      <c r="AX198" s="12" t="s">
        <v>72</v>
      </c>
      <c r="AY198" s="254" t="s">
        <v>164</v>
      </c>
    </row>
    <row r="199" s="14" customFormat="1">
      <c r="B199" s="276"/>
      <c r="C199" s="277"/>
      <c r="D199" s="235" t="s">
        <v>173</v>
      </c>
      <c r="E199" s="278" t="s">
        <v>21</v>
      </c>
      <c r="F199" s="279" t="s">
        <v>576</v>
      </c>
      <c r="G199" s="277"/>
      <c r="H199" s="280">
        <v>42</v>
      </c>
      <c r="I199" s="281"/>
      <c r="J199" s="277"/>
      <c r="K199" s="277"/>
      <c r="L199" s="282"/>
      <c r="M199" s="283"/>
      <c r="N199" s="284"/>
      <c r="O199" s="284"/>
      <c r="P199" s="284"/>
      <c r="Q199" s="284"/>
      <c r="R199" s="284"/>
      <c r="S199" s="284"/>
      <c r="T199" s="285"/>
      <c r="AT199" s="286" t="s">
        <v>173</v>
      </c>
      <c r="AU199" s="286" t="s">
        <v>82</v>
      </c>
      <c r="AV199" s="14" t="s">
        <v>185</v>
      </c>
      <c r="AW199" s="14" t="s">
        <v>35</v>
      </c>
      <c r="AX199" s="14" t="s">
        <v>80</v>
      </c>
      <c r="AY199" s="286" t="s">
        <v>164</v>
      </c>
    </row>
    <row r="200" s="1" customFormat="1" ht="63.75" customHeight="1">
      <c r="B200" s="46"/>
      <c r="C200" s="221" t="s">
        <v>10</v>
      </c>
      <c r="D200" s="221" t="s">
        <v>166</v>
      </c>
      <c r="E200" s="222" t="s">
        <v>444</v>
      </c>
      <c r="F200" s="223" t="s">
        <v>445</v>
      </c>
      <c r="G200" s="224" t="s">
        <v>169</v>
      </c>
      <c r="H200" s="225">
        <v>21</v>
      </c>
      <c r="I200" s="226"/>
      <c r="J200" s="227">
        <f>ROUND(I200*H200,2)</f>
        <v>0</v>
      </c>
      <c r="K200" s="223" t="s">
        <v>170</v>
      </c>
      <c r="L200" s="72"/>
      <c r="M200" s="228" t="s">
        <v>21</v>
      </c>
      <c r="N200" s="229" t="s">
        <v>43</v>
      </c>
      <c r="O200" s="47"/>
      <c r="P200" s="230">
        <f>O200*H200</f>
        <v>0</v>
      </c>
      <c r="Q200" s="230">
        <v>4.0000000000000003E-05</v>
      </c>
      <c r="R200" s="230">
        <f>Q200*H200</f>
        <v>0.00084000000000000003</v>
      </c>
      <c r="S200" s="230">
        <v>0</v>
      </c>
      <c r="T200" s="231">
        <f>S200*H200</f>
        <v>0</v>
      </c>
      <c r="AR200" s="24" t="s">
        <v>171</v>
      </c>
      <c r="AT200" s="24" t="s">
        <v>166</v>
      </c>
      <c r="AU200" s="24" t="s">
        <v>82</v>
      </c>
      <c r="AY200" s="24" t="s">
        <v>164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24" t="s">
        <v>80</v>
      </c>
      <c r="BK200" s="232">
        <f>ROUND(I200*H200,2)</f>
        <v>0</v>
      </c>
      <c r="BL200" s="24" t="s">
        <v>171</v>
      </c>
      <c r="BM200" s="24" t="s">
        <v>873</v>
      </c>
    </row>
    <row r="201" s="11" customFormat="1">
      <c r="B201" s="233"/>
      <c r="C201" s="234"/>
      <c r="D201" s="235" t="s">
        <v>173</v>
      </c>
      <c r="E201" s="236" t="s">
        <v>21</v>
      </c>
      <c r="F201" s="237" t="s">
        <v>828</v>
      </c>
      <c r="G201" s="234"/>
      <c r="H201" s="236" t="s">
        <v>21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AT201" s="243" t="s">
        <v>173</v>
      </c>
      <c r="AU201" s="243" t="s">
        <v>82</v>
      </c>
      <c r="AV201" s="11" t="s">
        <v>80</v>
      </c>
      <c r="AW201" s="11" t="s">
        <v>35</v>
      </c>
      <c r="AX201" s="11" t="s">
        <v>72</v>
      </c>
      <c r="AY201" s="243" t="s">
        <v>164</v>
      </c>
    </row>
    <row r="202" s="12" customFormat="1">
      <c r="B202" s="244"/>
      <c r="C202" s="245"/>
      <c r="D202" s="235" t="s">
        <v>173</v>
      </c>
      <c r="E202" s="246" t="s">
        <v>21</v>
      </c>
      <c r="F202" s="247" t="s">
        <v>9</v>
      </c>
      <c r="G202" s="245"/>
      <c r="H202" s="248">
        <v>21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AT202" s="254" t="s">
        <v>173</v>
      </c>
      <c r="AU202" s="254" t="s">
        <v>82</v>
      </c>
      <c r="AV202" s="12" t="s">
        <v>82</v>
      </c>
      <c r="AW202" s="12" t="s">
        <v>35</v>
      </c>
      <c r="AX202" s="12" t="s">
        <v>72</v>
      </c>
      <c r="AY202" s="254" t="s">
        <v>164</v>
      </c>
    </row>
    <row r="203" s="13" customFormat="1">
      <c r="B203" s="255"/>
      <c r="C203" s="256"/>
      <c r="D203" s="235" t="s">
        <v>173</v>
      </c>
      <c r="E203" s="257" t="s">
        <v>21</v>
      </c>
      <c r="F203" s="258" t="s">
        <v>177</v>
      </c>
      <c r="G203" s="256"/>
      <c r="H203" s="259">
        <v>21</v>
      </c>
      <c r="I203" s="260"/>
      <c r="J203" s="256"/>
      <c r="K203" s="256"/>
      <c r="L203" s="261"/>
      <c r="M203" s="262"/>
      <c r="N203" s="263"/>
      <c r="O203" s="263"/>
      <c r="P203" s="263"/>
      <c r="Q203" s="263"/>
      <c r="R203" s="263"/>
      <c r="S203" s="263"/>
      <c r="T203" s="264"/>
      <c r="AT203" s="265" t="s">
        <v>173</v>
      </c>
      <c r="AU203" s="265" t="s">
        <v>82</v>
      </c>
      <c r="AV203" s="13" t="s">
        <v>171</v>
      </c>
      <c r="AW203" s="13" t="s">
        <v>35</v>
      </c>
      <c r="AX203" s="13" t="s">
        <v>80</v>
      </c>
      <c r="AY203" s="265" t="s">
        <v>164</v>
      </c>
    </row>
    <row r="204" s="1" customFormat="1" ht="25.5" customHeight="1">
      <c r="B204" s="46"/>
      <c r="C204" s="221" t="s">
        <v>193</v>
      </c>
      <c r="D204" s="221" t="s">
        <v>166</v>
      </c>
      <c r="E204" s="222" t="s">
        <v>424</v>
      </c>
      <c r="F204" s="223" t="s">
        <v>425</v>
      </c>
      <c r="G204" s="224" t="s">
        <v>169</v>
      </c>
      <c r="H204" s="225">
        <v>21</v>
      </c>
      <c r="I204" s="226"/>
      <c r="J204" s="227">
        <f>ROUND(I204*H204,2)</f>
        <v>0</v>
      </c>
      <c r="K204" s="223" t="s">
        <v>170</v>
      </c>
      <c r="L204" s="72"/>
      <c r="M204" s="228" t="s">
        <v>21</v>
      </c>
      <c r="N204" s="229" t="s">
        <v>43</v>
      </c>
      <c r="O204" s="47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AR204" s="24" t="s">
        <v>171</v>
      </c>
      <c r="AT204" s="24" t="s">
        <v>166</v>
      </c>
      <c r="AU204" s="24" t="s">
        <v>82</v>
      </c>
      <c r="AY204" s="24" t="s">
        <v>164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24" t="s">
        <v>80</v>
      </c>
      <c r="BK204" s="232">
        <f>ROUND(I204*H204,2)</f>
        <v>0</v>
      </c>
      <c r="BL204" s="24" t="s">
        <v>171</v>
      </c>
      <c r="BM204" s="24" t="s">
        <v>874</v>
      </c>
    </row>
    <row r="205" s="11" customFormat="1">
      <c r="B205" s="233"/>
      <c r="C205" s="234"/>
      <c r="D205" s="235" t="s">
        <v>173</v>
      </c>
      <c r="E205" s="236" t="s">
        <v>21</v>
      </c>
      <c r="F205" s="237" t="s">
        <v>828</v>
      </c>
      <c r="G205" s="234"/>
      <c r="H205" s="236" t="s">
        <v>21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AT205" s="243" t="s">
        <v>173</v>
      </c>
      <c r="AU205" s="243" t="s">
        <v>82</v>
      </c>
      <c r="AV205" s="11" t="s">
        <v>80</v>
      </c>
      <c r="AW205" s="11" t="s">
        <v>35</v>
      </c>
      <c r="AX205" s="11" t="s">
        <v>72</v>
      </c>
      <c r="AY205" s="243" t="s">
        <v>164</v>
      </c>
    </row>
    <row r="206" s="12" customFormat="1">
      <c r="B206" s="244"/>
      <c r="C206" s="245"/>
      <c r="D206" s="235" t="s">
        <v>173</v>
      </c>
      <c r="E206" s="246" t="s">
        <v>21</v>
      </c>
      <c r="F206" s="247" t="s">
        <v>9</v>
      </c>
      <c r="G206" s="245"/>
      <c r="H206" s="248">
        <v>21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AT206" s="254" t="s">
        <v>173</v>
      </c>
      <c r="AU206" s="254" t="s">
        <v>82</v>
      </c>
      <c r="AV206" s="12" t="s">
        <v>82</v>
      </c>
      <c r="AW206" s="12" t="s">
        <v>35</v>
      </c>
      <c r="AX206" s="12" t="s">
        <v>72</v>
      </c>
      <c r="AY206" s="254" t="s">
        <v>164</v>
      </c>
    </row>
    <row r="207" s="13" customFormat="1">
      <c r="B207" s="255"/>
      <c r="C207" s="256"/>
      <c r="D207" s="235" t="s">
        <v>173</v>
      </c>
      <c r="E207" s="257" t="s">
        <v>21</v>
      </c>
      <c r="F207" s="258" t="s">
        <v>177</v>
      </c>
      <c r="G207" s="256"/>
      <c r="H207" s="259">
        <v>21</v>
      </c>
      <c r="I207" s="260"/>
      <c r="J207" s="256"/>
      <c r="K207" s="256"/>
      <c r="L207" s="261"/>
      <c r="M207" s="262"/>
      <c r="N207" s="263"/>
      <c r="O207" s="263"/>
      <c r="P207" s="263"/>
      <c r="Q207" s="263"/>
      <c r="R207" s="263"/>
      <c r="S207" s="263"/>
      <c r="T207" s="264"/>
      <c r="AT207" s="265" t="s">
        <v>173</v>
      </c>
      <c r="AU207" s="265" t="s">
        <v>82</v>
      </c>
      <c r="AV207" s="13" t="s">
        <v>171</v>
      </c>
      <c r="AW207" s="13" t="s">
        <v>35</v>
      </c>
      <c r="AX207" s="13" t="s">
        <v>80</v>
      </c>
      <c r="AY207" s="265" t="s">
        <v>164</v>
      </c>
    </row>
    <row r="208" s="1" customFormat="1" ht="25.5" customHeight="1">
      <c r="B208" s="46"/>
      <c r="C208" s="221" t="s">
        <v>219</v>
      </c>
      <c r="D208" s="221" t="s">
        <v>166</v>
      </c>
      <c r="E208" s="222" t="s">
        <v>430</v>
      </c>
      <c r="F208" s="223" t="s">
        <v>431</v>
      </c>
      <c r="G208" s="224" t="s">
        <v>169</v>
      </c>
      <c r="H208" s="225">
        <v>21</v>
      </c>
      <c r="I208" s="226"/>
      <c r="J208" s="227">
        <f>ROUND(I208*H208,2)</f>
        <v>0</v>
      </c>
      <c r="K208" s="223" t="s">
        <v>170</v>
      </c>
      <c r="L208" s="72"/>
      <c r="M208" s="228" t="s">
        <v>21</v>
      </c>
      <c r="N208" s="229" t="s">
        <v>43</v>
      </c>
      <c r="O208" s="47"/>
      <c r="P208" s="230">
        <f>O208*H208</f>
        <v>0</v>
      </c>
      <c r="Q208" s="230">
        <v>0</v>
      </c>
      <c r="R208" s="230">
        <f>Q208*H208</f>
        <v>0</v>
      </c>
      <c r="S208" s="230">
        <v>0</v>
      </c>
      <c r="T208" s="231">
        <f>S208*H208</f>
        <v>0</v>
      </c>
      <c r="AR208" s="24" t="s">
        <v>171</v>
      </c>
      <c r="AT208" s="24" t="s">
        <v>166</v>
      </c>
      <c r="AU208" s="24" t="s">
        <v>82</v>
      </c>
      <c r="AY208" s="24" t="s">
        <v>164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24" t="s">
        <v>80</v>
      </c>
      <c r="BK208" s="232">
        <f>ROUND(I208*H208,2)</f>
        <v>0</v>
      </c>
      <c r="BL208" s="24" t="s">
        <v>171</v>
      </c>
      <c r="BM208" s="24" t="s">
        <v>875</v>
      </c>
    </row>
    <row r="209" s="11" customFormat="1">
      <c r="B209" s="233"/>
      <c r="C209" s="234"/>
      <c r="D209" s="235" t="s">
        <v>173</v>
      </c>
      <c r="E209" s="236" t="s">
        <v>21</v>
      </c>
      <c r="F209" s="237" t="s">
        <v>828</v>
      </c>
      <c r="G209" s="234"/>
      <c r="H209" s="236" t="s">
        <v>21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AT209" s="243" t="s">
        <v>173</v>
      </c>
      <c r="AU209" s="243" t="s">
        <v>82</v>
      </c>
      <c r="AV209" s="11" t="s">
        <v>80</v>
      </c>
      <c r="AW209" s="11" t="s">
        <v>35</v>
      </c>
      <c r="AX209" s="11" t="s">
        <v>72</v>
      </c>
      <c r="AY209" s="243" t="s">
        <v>164</v>
      </c>
    </row>
    <row r="210" s="11" customFormat="1">
      <c r="B210" s="233"/>
      <c r="C210" s="234"/>
      <c r="D210" s="235" t="s">
        <v>173</v>
      </c>
      <c r="E210" s="236" t="s">
        <v>21</v>
      </c>
      <c r="F210" s="237" t="s">
        <v>323</v>
      </c>
      <c r="G210" s="234"/>
      <c r="H210" s="236" t="s">
        <v>21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AT210" s="243" t="s">
        <v>173</v>
      </c>
      <c r="AU210" s="243" t="s">
        <v>82</v>
      </c>
      <c r="AV210" s="11" t="s">
        <v>80</v>
      </c>
      <c r="AW210" s="11" t="s">
        <v>35</v>
      </c>
      <c r="AX210" s="11" t="s">
        <v>72</v>
      </c>
      <c r="AY210" s="243" t="s">
        <v>164</v>
      </c>
    </row>
    <row r="211" s="11" customFormat="1">
      <c r="B211" s="233"/>
      <c r="C211" s="234"/>
      <c r="D211" s="235" t="s">
        <v>173</v>
      </c>
      <c r="E211" s="236" t="s">
        <v>21</v>
      </c>
      <c r="F211" s="237" t="s">
        <v>876</v>
      </c>
      <c r="G211" s="234"/>
      <c r="H211" s="236" t="s">
        <v>21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AT211" s="243" t="s">
        <v>173</v>
      </c>
      <c r="AU211" s="243" t="s">
        <v>82</v>
      </c>
      <c r="AV211" s="11" t="s">
        <v>80</v>
      </c>
      <c r="AW211" s="11" t="s">
        <v>35</v>
      </c>
      <c r="AX211" s="11" t="s">
        <v>72</v>
      </c>
      <c r="AY211" s="243" t="s">
        <v>164</v>
      </c>
    </row>
    <row r="212" s="12" customFormat="1">
      <c r="B212" s="244"/>
      <c r="C212" s="245"/>
      <c r="D212" s="235" t="s">
        <v>173</v>
      </c>
      <c r="E212" s="246" t="s">
        <v>21</v>
      </c>
      <c r="F212" s="247" t="s">
        <v>9</v>
      </c>
      <c r="G212" s="245"/>
      <c r="H212" s="248">
        <v>21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AT212" s="254" t="s">
        <v>173</v>
      </c>
      <c r="AU212" s="254" t="s">
        <v>82</v>
      </c>
      <c r="AV212" s="12" t="s">
        <v>82</v>
      </c>
      <c r="AW212" s="12" t="s">
        <v>35</v>
      </c>
      <c r="AX212" s="12" t="s">
        <v>72</v>
      </c>
      <c r="AY212" s="254" t="s">
        <v>164</v>
      </c>
    </row>
    <row r="213" s="12" customFormat="1">
      <c r="B213" s="244"/>
      <c r="C213" s="245"/>
      <c r="D213" s="235" t="s">
        <v>173</v>
      </c>
      <c r="E213" s="246" t="s">
        <v>21</v>
      </c>
      <c r="F213" s="247" t="s">
        <v>21</v>
      </c>
      <c r="G213" s="245"/>
      <c r="H213" s="248">
        <v>0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AT213" s="254" t="s">
        <v>173</v>
      </c>
      <c r="AU213" s="254" t="s">
        <v>82</v>
      </c>
      <c r="AV213" s="12" t="s">
        <v>82</v>
      </c>
      <c r="AW213" s="12" t="s">
        <v>35</v>
      </c>
      <c r="AX213" s="12" t="s">
        <v>72</v>
      </c>
      <c r="AY213" s="254" t="s">
        <v>164</v>
      </c>
    </row>
    <row r="214" s="14" customFormat="1">
      <c r="B214" s="276"/>
      <c r="C214" s="277"/>
      <c r="D214" s="235" t="s">
        <v>173</v>
      </c>
      <c r="E214" s="278" t="s">
        <v>21</v>
      </c>
      <c r="F214" s="279" t="s">
        <v>434</v>
      </c>
      <c r="G214" s="277"/>
      <c r="H214" s="280">
        <v>21</v>
      </c>
      <c r="I214" s="281"/>
      <c r="J214" s="277"/>
      <c r="K214" s="277"/>
      <c r="L214" s="282"/>
      <c r="M214" s="283"/>
      <c r="N214" s="284"/>
      <c r="O214" s="284"/>
      <c r="P214" s="284"/>
      <c r="Q214" s="284"/>
      <c r="R214" s="284"/>
      <c r="S214" s="284"/>
      <c r="T214" s="285"/>
      <c r="AT214" s="286" t="s">
        <v>173</v>
      </c>
      <c r="AU214" s="286" t="s">
        <v>82</v>
      </c>
      <c r="AV214" s="14" t="s">
        <v>185</v>
      </c>
      <c r="AW214" s="14" t="s">
        <v>35</v>
      </c>
      <c r="AX214" s="14" t="s">
        <v>80</v>
      </c>
      <c r="AY214" s="286" t="s">
        <v>164</v>
      </c>
    </row>
    <row r="215" s="13" customFormat="1">
      <c r="B215" s="255"/>
      <c r="C215" s="256"/>
      <c r="D215" s="235" t="s">
        <v>173</v>
      </c>
      <c r="E215" s="257" t="s">
        <v>21</v>
      </c>
      <c r="F215" s="258" t="s">
        <v>177</v>
      </c>
      <c r="G215" s="256"/>
      <c r="H215" s="259">
        <v>21</v>
      </c>
      <c r="I215" s="260"/>
      <c r="J215" s="256"/>
      <c r="K215" s="256"/>
      <c r="L215" s="261"/>
      <c r="M215" s="262"/>
      <c r="N215" s="263"/>
      <c r="O215" s="263"/>
      <c r="P215" s="263"/>
      <c r="Q215" s="263"/>
      <c r="R215" s="263"/>
      <c r="S215" s="263"/>
      <c r="T215" s="264"/>
      <c r="AT215" s="265" t="s">
        <v>173</v>
      </c>
      <c r="AU215" s="265" t="s">
        <v>82</v>
      </c>
      <c r="AV215" s="13" t="s">
        <v>171</v>
      </c>
      <c r="AW215" s="13" t="s">
        <v>35</v>
      </c>
      <c r="AX215" s="13" t="s">
        <v>72</v>
      </c>
      <c r="AY215" s="265" t="s">
        <v>164</v>
      </c>
    </row>
    <row r="216" s="11" customFormat="1">
      <c r="B216" s="233"/>
      <c r="C216" s="234"/>
      <c r="D216" s="235" t="s">
        <v>173</v>
      </c>
      <c r="E216" s="236" t="s">
        <v>21</v>
      </c>
      <c r="F216" s="237" t="s">
        <v>442</v>
      </c>
      <c r="G216" s="234"/>
      <c r="H216" s="236" t="s">
        <v>21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AT216" s="243" t="s">
        <v>173</v>
      </c>
      <c r="AU216" s="243" t="s">
        <v>82</v>
      </c>
      <c r="AV216" s="11" t="s">
        <v>80</v>
      </c>
      <c r="AW216" s="11" t="s">
        <v>35</v>
      </c>
      <c r="AX216" s="11" t="s">
        <v>72</v>
      </c>
      <c r="AY216" s="243" t="s">
        <v>164</v>
      </c>
    </row>
    <row r="217" s="12" customFormat="1">
      <c r="B217" s="244"/>
      <c r="C217" s="245"/>
      <c r="D217" s="235" t="s">
        <v>173</v>
      </c>
      <c r="E217" s="246" t="s">
        <v>21</v>
      </c>
      <c r="F217" s="247" t="s">
        <v>877</v>
      </c>
      <c r="G217" s="245"/>
      <c r="H217" s="248">
        <v>1.05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AT217" s="254" t="s">
        <v>173</v>
      </c>
      <c r="AU217" s="254" t="s">
        <v>82</v>
      </c>
      <c r="AV217" s="12" t="s">
        <v>82</v>
      </c>
      <c r="AW217" s="12" t="s">
        <v>35</v>
      </c>
      <c r="AX217" s="12" t="s">
        <v>72</v>
      </c>
      <c r="AY217" s="254" t="s">
        <v>164</v>
      </c>
    </row>
    <row r="218" s="11" customFormat="1">
      <c r="B218" s="233"/>
      <c r="C218" s="234"/>
      <c r="D218" s="235" t="s">
        <v>173</v>
      </c>
      <c r="E218" s="236" t="s">
        <v>21</v>
      </c>
      <c r="F218" s="237" t="s">
        <v>437</v>
      </c>
      <c r="G218" s="234"/>
      <c r="H218" s="236" t="s">
        <v>21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AT218" s="243" t="s">
        <v>173</v>
      </c>
      <c r="AU218" s="243" t="s">
        <v>82</v>
      </c>
      <c r="AV218" s="11" t="s">
        <v>80</v>
      </c>
      <c r="AW218" s="11" t="s">
        <v>35</v>
      </c>
      <c r="AX218" s="11" t="s">
        <v>72</v>
      </c>
      <c r="AY218" s="243" t="s">
        <v>164</v>
      </c>
    </row>
    <row r="219" s="12" customFormat="1">
      <c r="B219" s="244"/>
      <c r="C219" s="245"/>
      <c r="D219" s="235" t="s">
        <v>173</v>
      </c>
      <c r="E219" s="246" t="s">
        <v>21</v>
      </c>
      <c r="F219" s="247" t="s">
        <v>21</v>
      </c>
      <c r="G219" s="245"/>
      <c r="H219" s="248">
        <v>0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AT219" s="254" t="s">
        <v>173</v>
      </c>
      <c r="AU219" s="254" t="s">
        <v>82</v>
      </c>
      <c r="AV219" s="12" t="s">
        <v>82</v>
      </c>
      <c r="AW219" s="12" t="s">
        <v>35</v>
      </c>
      <c r="AX219" s="12" t="s">
        <v>72</v>
      </c>
      <c r="AY219" s="254" t="s">
        <v>164</v>
      </c>
    </row>
    <row r="220" s="14" customFormat="1">
      <c r="B220" s="276"/>
      <c r="C220" s="277"/>
      <c r="D220" s="235" t="s">
        <v>173</v>
      </c>
      <c r="E220" s="278" t="s">
        <v>21</v>
      </c>
      <c r="F220" s="279" t="s">
        <v>305</v>
      </c>
      <c r="G220" s="277"/>
      <c r="H220" s="280">
        <v>1.05</v>
      </c>
      <c r="I220" s="281"/>
      <c r="J220" s="277"/>
      <c r="K220" s="277"/>
      <c r="L220" s="282"/>
      <c r="M220" s="283"/>
      <c r="N220" s="284"/>
      <c r="O220" s="284"/>
      <c r="P220" s="284"/>
      <c r="Q220" s="284"/>
      <c r="R220" s="284"/>
      <c r="S220" s="284"/>
      <c r="T220" s="285"/>
      <c r="AT220" s="286" t="s">
        <v>173</v>
      </c>
      <c r="AU220" s="286" t="s">
        <v>82</v>
      </c>
      <c r="AV220" s="14" t="s">
        <v>185</v>
      </c>
      <c r="AW220" s="14" t="s">
        <v>35</v>
      </c>
      <c r="AX220" s="14" t="s">
        <v>72</v>
      </c>
      <c r="AY220" s="286" t="s">
        <v>164</v>
      </c>
    </row>
    <row r="221" s="1" customFormat="1" ht="16.5" customHeight="1">
      <c r="B221" s="46"/>
      <c r="C221" s="266" t="s">
        <v>266</v>
      </c>
      <c r="D221" s="266" t="s">
        <v>238</v>
      </c>
      <c r="E221" s="267" t="s">
        <v>439</v>
      </c>
      <c r="F221" s="268" t="s">
        <v>440</v>
      </c>
      <c r="G221" s="269" t="s">
        <v>300</v>
      </c>
      <c r="H221" s="270">
        <v>1.05</v>
      </c>
      <c r="I221" s="271"/>
      <c r="J221" s="272">
        <f>ROUND(I221*H221,2)</f>
        <v>0</v>
      </c>
      <c r="K221" s="268" t="s">
        <v>21</v>
      </c>
      <c r="L221" s="273"/>
      <c r="M221" s="274" t="s">
        <v>21</v>
      </c>
      <c r="N221" s="275" t="s">
        <v>43</v>
      </c>
      <c r="O221" s="47"/>
      <c r="P221" s="230">
        <f>O221*H221</f>
        <v>0</v>
      </c>
      <c r="Q221" s="230">
        <v>0.001</v>
      </c>
      <c r="R221" s="230">
        <f>Q221*H221</f>
        <v>0.0010500000000000002</v>
      </c>
      <c r="S221" s="230">
        <v>0</v>
      </c>
      <c r="T221" s="231">
        <f>S221*H221</f>
        <v>0</v>
      </c>
      <c r="AR221" s="24" t="s">
        <v>210</v>
      </c>
      <c r="AT221" s="24" t="s">
        <v>238</v>
      </c>
      <c r="AU221" s="24" t="s">
        <v>82</v>
      </c>
      <c r="AY221" s="24" t="s">
        <v>164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24" t="s">
        <v>80</v>
      </c>
      <c r="BK221" s="232">
        <f>ROUND(I221*H221,2)</f>
        <v>0</v>
      </c>
      <c r="BL221" s="24" t="s">
        <v>171</v>
      </c>
      <c r="BM221" s="24" t="s">
        <v>878</v>
      </c>
    </row>
    <row r="222" s="11" customFormat="1">
      <c r="B222" s="233"/>
      <c r="C222" s="234"/>
      <c r="D222" s="235" t="s">
        <v>173</v>
      </c>
      <c r="E222" s="236" t="s">
        <v>21</v>
      </c>
      <c r="F222" s="237" t="s">
        <v>828</v>
      </c>
      <c r="G222" s="234"/>
      <c r="H222" s="236" t="s">
        <v>21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AT222" s="243" t="s">
        <v>173</v>
      </c>
      <c r="AU222" s="243" t="s">
        <v>82</v>
      </c>
      <c r="AV222" s="11" t="s">
        <v>80</v>
      </c>
      <c r="AW222" s="11" t="s">
        <v>35</v>
      </c>
      <c r="AX222" s="11" t="s">
        <v>72</v>
      </c>
      <c r="AY222" s="243" t="s">
        <v>164</v>
      </c>
    </row>
    <row r="223" s="11" customFormat="1">
      <c r="B223" s="233"/>
      <c r="C223" s="234"/>
      <c r="D223" s="235" t="s">
        <v>173</v>
      </c>
      <c r="E223" s="236" t="s">
        <v>21</v>
      </c>
      <c r="F223" s="237" t="s">
        <v>323</v>
      </c>
      <c r="G223" s="234"/>
      <c r="H223" s="236" t="s">
        <v>21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AT223" s="243" t="s">
        <v>173</v>
      </c>
      <c r="AU223" s="243" t="s">
        <v>82</v>
      </c>
      <c r="AV223" s="11" t="s">
        <v>80</v>
      </c>
      <c r="AW223" s="11" t="s">
        <v>35</v>
      </c>
      <c r="AX223" s="11" t="s">
        <v>72</v>
      </c>
      <c r="AY223" s="243" t="s">
        <v>164</v>
      </c>
    </row>
    <row r="224" s="11" customFormat="1">
      <c r="B224" s="233"/>
      <c r="C224" s="234"/>
      <c r="D224" s="235" t="s">
        <v>173</v>
      </c>
      <c r="E224" s="236" t="s">
        <v>21</v>
      </c>
      <c r="F224" s="237" t="s">
        <v>876</v>
      </c>
      <c r="G224" s="234"/>
      <c r="H224" s="236" t="s">
        <v>21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AT224" s="243" t="s">
        <v>173</v>
      </c>
      <c r="AU224" s="243" t="s">
        <v>82</v>
      </c>
      <c r="AV224" s="11" t="s">
        <v>80</v>
      </c>
      <c r="AW224" s="11" t="s">
        <v>35</v>
      </c>
      <c r="AX224" s="11" t="s">
        <v>72</v>
      </c>
      <c r="AY224" s="243" t="s">
        <v>164</v>
      </c>
    </row>
    <row r="225" s="12" customFormat="1">
      <c r="B225" s="244"/>
      <c r="C225" s="245"/>
      <c r="D225" s="235" t="s">
        <v>173</v>
      </c>
      <c r="E225" s="246" t="s">
        <v>21</v>
      </c>
      <c r="F225" s="247" t="s">
        <v>9</v>
      </c>
      <c r="G225" s="245"/>
      <c r="H225" s="248">
        <v>21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AT225" s="254" t="s">
        <v>173</v>
      </c>
      <c r="AU225" s="254" t="s">
        <v>82</v>
      </c>
      <c r="AV225" s="12" t="s">
        <v>82</v>
      </c>
      <c r="AW225" s="12" t="s">
        <v>35</v>
      </c>
      <c r="AX225" s="12" t="s">
        <v>72</v>
      </c>
      <c r="AY225" s="254" t="s">
        <v>164</v>
      </c>
    </row>
    <row r="226" s="12" customFormat="1">
      <c r="B226" s="244"/>
      <c r="C226" s="245"/>
      <c r="D226" s="235" t="s">
        <v>173</v>
      </c>
      <c r="E226" s="246" t="s">
        <v>21</v>
      </c>
      <c r="F226" s="247" t="s">
        <v>21</v>
      </c>
      <c r="G226" s="245"/>
      <c r="H226" s="248">
        <v>0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AT226" s="254" t="s">
        <v>173</v>
      </c>
      <c r="AU226" s="254" t="s">
        <v>82</v>
      </c>
      <c r="AV226" s="12" t="s">
        <v>82</v>
      </c>
      <c r="AW226" s="12" t="s">
        <v>35</v>
      </c>
      <c r="AX226" s="12" t="s">
        <v>72</v>
      </c>
      <c r="AY226" s="254" t="s">
        <v>164</v>
      </c>
    </row>
    <row r="227" s="14" customFormat="1">
      <c r="B227" s="276"/>
      <c r="C227" s="277"/>
      <c r="D227" s="235" t="s">
        <v>173</v>
      </c>
      <c r="E227" s="278" t="s">
        <v>21</v>
      </c>
      <c r="F227" s="279" t="s">
        <v>434</v>
      </c>
      <c r="G227" s="277"/>
      <c r="H227" s="280">
        <v>21</v>
      </c>
      <c r="I227" s="281"/>
      <c r="J227" s="277"/>
      <c r="K227" s="277"/>
      <c r="L227" s="282"/>
      <c r="M227" s="283"/>
      <c r="N227" s="284"/>
      <c r="O227" s="284"/>
      <c r="P227" s="284"/>
      <c r="Q227" s="284"/>
      <c r="R227" s="284"/>
      <c r="S227" s="284"/>
      <c r="T227" s="285"/>
      <c r="AT227" s="286" t="s">
        <v>173</v>
      </c>
      <c r="AU227" s="286" t="s">
        <v>82</v>
      </c>
      <c r="AV227" s="14" t="s">
        <v>185</v>
      </c>
      <c r="AW227" s="14" t="s">
        <v>35</v>
      </c>
      <c r="AX227" s="14" t="s">
        <v>72</v>
      </c>
      <c r="AY227" s="286" t="s">
        <v>164</v>
      </c>
    </row>
    <row r="228" s="11" customFormat="1">
      <c r="B228" s="233"/>
      <c r="C228" s="234"/>
      <c r="D228" s="235" t="s">
        <v>173</v>
      </c>
      <c r="E228" s="236" t="s">
        <v>21</v>
      </c>
      <c r="F228" s="237" t="s">
        <v>442</v>
      </c>
      <c r="G228" s="234"/>
      <c r="H228" s="236" t="s">
        <v>21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AT228" s="243" t="s">
        <v>173</v>
      </c>
      <c r="AU228" s="243" t="s">
        <v>82</v>
      </c>
      <c r="AV228" s="11" t="s">
        <v>80</v>
      </c>
      <c r="AW228" s="11" t="s">
        <v>35</v>
      </c>
      <c r="AX228" s="11" t="s">
        <v>72</v>
      </c>
      <c r="AY228" s="243" t="s">
        <v>164</v>
      </c>
    </row>
    <row r="229" s="12" customFormat="1">
      <c r="B229" s="244"/>
      <c r="C229" s="245"/>
      <c r="D229" s="235" t="s">
        <v>173</v>
      </c>
      <c r="E229" s="246" t="s">
        <v>21</v>
      </c>
      <c r="F229" s="247" t="s">
        <v>877</v>
      </c>
      <c r="G229" s="245"/>
      <c r="H229" s="248">
        <v>1.05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AT229" s="254" t="s">
        <v>173</v>
      </c>
      <c r="AU229" s="254" t="s">
        <v>82</v>
      </c>
      <c r="AV229" s="12" t="s">
        <v>82</v>
      </c>
      <c r="AW229" s="12" t="s">
        <v>35</v>
      </c>
      <c r="AX229" s="12" t="s">
        <v>72</v>
      </c>
      <c r="AY229" s="254" t="s">
        <v>164</v>
      </c>
    </row>
    <row r="230" s="11" customFormat="1">
      <c r="B230" s="233"/>
      <c r="C230" s="234"/>
      <c r="D230" s="235" t="s">
        <v>173</v>
      </c>
      <c r="E230" s="236" t="s">
        <v>21</v>
      </c>
      <c r="F230" s="237" t="s">
        <v>437</v>
      </c>
      <c r="G230" s="234"/>
      <c r="H230" s="236" t="s">
        <v>21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AT230" s="243" t="s">
        <v>173</v>
      </c>
      <c r="AU230" s="243" t="s">
        <v>82</v>
      </c>
      <c r="AV230" s="11" t="s">
        <v>80</v>
      </c>
      <c r="AW230" s="11" t="s">
        <v>35</v>
      </c>
      <c r="AX230" s="11" t="s">
        <v>72</v>
      </c>
      <c r="AY230" s="243" t="s">
        <v>164</v>
      </c>
    </row>
    <row r="231" s="12" customFormat="1">
      <c r="B231" s="244"/>
      <c r="C231" s="245"/>
      <c r="D231" s="235" t="s">
        <v>173</v>
      </c>
      <c r="E231" s="246" t="s">
        <v>21</v>
      </c>
      <c r="F231" s="247" t="s">
        <v>21</v>
      </c>
      <c r="G231" s="245"/>
      <c r="H231" s="248">
        <v>0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AT231" s="254" t="s">
        <v>173</v>
      </c>
      <c r="AU231" s="254" t="s">
        <v>82</v>
      </c>
      <c r="AV231" s="12" t="s">
        <v>82</v>
      </c>
      <c r="AW231" s="12" t="s">
        <v>35</v>
      </c>
      <c r="AX231" s="12" t="s">
        <v>72</v>
      </c>
      <c r="AY231" s="254" t="s">
        <v>164</v>
      </c>
    </row>
    <row r="232" s="14" customFormat="1">
      <c r="B232" s="276"/>
      <c r="C232" s="277"/>
      <c r="D232" s="235" t="s">
        <v>173</v>
      </c>
      <c r="E232" s="278" t="s">
        <v>21</v>
      </c>
      <c r="F232" s="279" t="s">
        <v>305</v>
      </c>
      <c r="G232" s="277"/>
      <c r="H232" s="280">
        <v>1.05</v>
      </c>
      <c r="I232" s="281"/>
      <c r="J232" s="277"/>
      <c r="K232" s="277"/>
      <c r="L232" s="282"/>
      <c r="M232" s="283"/>
      <c r="N232" s="284"/>
      <c r="O232" s="284"/>
      <c r="P232" s="284"/>
      <c r="Q232" s="284"/>
      <c r="R232" s="284"/>
      <c r="S232" s="284"/>
      <c r="T232" s="285"/>
      <c r="AT232" s="286" t="s">
        <v>173</v>
      </c>
      <c r="AU232" s="286" t="s">
        <v>82</v>
      </c>
      <c r="AV232" s="14" t="s">
        <v>185</v>
      </c>
      <c r="AW232" s="14" t="s">
        <v>35</v>
      </c>
      <c r="AX232" s="14" t="s">
        <v>80</v>
      </c>
      <c r="AY232" s="286" t="s">
        <v>164</v>
      </c>
    </row>
    <row r="233" s="10" customFormat="1" ht="29.88" customHeight="1">
      <c r="B233" s="205"/>
      <c r="C233" s="206"/>
      <c r="D233" s="207" t="s">
        <v>71</v>
      </c>
      <c r="E233" s="219" t="s">
        <v>505</v>
      </c>
      <c r="F233" s="219" t="s">
        <v>506</v>
      </c>
      <c r="G233" s="206"/>
      <c r="H233" s="206"/>
      <c r="I233" s="209"/>
      <c r="J233" s="220">
        <f>BK233</f>
        <v>0</v>
      </c>
      <c r="K233" s="206"/>
      <c r="L233" s="211"/>
      <c r="M233" s="212"/>
      <c r="N233" s="213"/>
      <c r="O233" s="213"/>
      <c r="P233" s="214">
        <f>SUM(P234:P244)</f>
        <v>0</v>
      </c>
      <c r="Q233" s="213"/>
      <c r="R233" s="214">
        <f>SUM(R234:R244)</f>
        <v>0</v>
      </c>
      <c r="S233" s="213"/>
      <c r="T233" s="215">
        <f>SUM(T234:T244)</f>
        <v>0</v>
      </c>
      <c r="AR233" s="216" t="s">
        <v>80</v>
      </c>
      <c r="AT233" s="217" t="s">
        <v>71</v>
      </c>
      <c r="AU233" s="217" t="s">
        <v>80</v>
      </c>
      <c r="AY233" s="216" t="s">
        <v>164</v>
      </c>
      <c r="BK233" s="218">
        <f>SUM(BK234:BK244)</f>
        <v>0</v>
      </c>
    </row>
    <row r="234" s="1" customFormat="1" ht="25.5" customHeight="1">
      <c r="B234" s="46"/>
      <c r="C234" s="221" t="s">
        <v>270</v>
      </c>
      <c r="D234" s="221" t="s">
        <v>166</v>
      </c>
      <c r="E234" s="222" t="s">
        <v>508</v>
      </c>
      <c r="F234" s="223" t="s">
        <v>509</v>
      </c>
      <c r="G234" s="224" t="s">
        <v>228</v>
      </c>
      <c r="H234" s="225">
        <v>1.6619999999999999</v>
      </c>
      <c r="I234" s="226"/>
      <c r="J234" s="227">
        <f>ROUND(I234*H234,2)</f>
        <v>0</v>
      </c>
      <c r="K234" s="223" t="s">
        <v>170</v>
      </c>
      <c r="L234" s="72"/>
      <c r="M234" s="228" t="s">
        <v>21</v>
      </c>
      <c r="N234" s="229" t="s">
        <v>43</v>
      </c>
      <c r="O234" s="47"/>
      <c r="P234" s="230">
        <f>O234*H234</f>
        <v>0</v>
      </c>
      <c r="Q234" s="230">
        <v>0</v>
      </c>
      <c r="R234" s="230">
        <f>Q234*H234</f>
        <v>0</v>
      </c>
      <c r="S234" s="230">
        <v>0</v>
      </c>
      <c r="T234" s="231">
        <f>S234*H234</f>
        <v>0</v>
      </c>
      <c r="AR234" s="24" t="s">
        <v>171</v>
      </c>
      <c r="AT234" s="24" t="s">
        <v>166</v>
      </c>
      <c r="AU234" s="24" t="s">
        <v>82</v>
      </c>
      <c r="AY234" s="24" t="s">
        <v>164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24" t="s">
        <v>80</v>
      </c>
      <c r="BK234" s="232">
        <f>ROUND(I234*H234,2)</f>
        <v>0</v>
      </c>
      <c r="BL234" s="24" t="s">
        <v>171</v>
      </c>
      <c r="BM234" s="24" t="s">
        <v>879</v>
      </c>
    </row>
    <row r="235" s="1" customFormat="1" ht="25.5" customHeight="1">
      <c r="B235" s="46"/>
      <c r="C235" s="221" t="s">
        <v>277</v>
      </c>
      <c r="D235" s="221" t="s">
        <v>166</v>
      </c>
      <c r="E235" s="222" t="s">
        <v>512</v>
      </c>
      <c r="F235" s="223" t="s">
        <v>513</v>
      </c>
      <c r="G235" s="224" t="s">
        <v>228</v>
      </c>
      <c r="H235" s="225">
        <v>1.6619999999999999</v>
      </c>
      <c r="I235" s="226"/>
      <c r="J235" s="227">
        <f>ROUND(I235*H235,2)</f>
        <v>0</v>
      </c>
      <c r="K235" s="223" t="s">
        <v>170</v>
      </c>
      <c r="L235" s="72"/>
      <c r="M235" s="228" t="s">
        <v>21</v>
      </c>
      <c r="N235" s="229" t="s">
        <v>43</v>
      </c>
      <c r="O235" s="47"/>
      <c r="P235" s="230">
        <f>O235*H235</f>
        <v>0</v>
      </c>
      <c r="Q235" s="230">
        <v>0</v>
      </c>
      <c r="R235" s="230">
        <f>Q235*H235</f>
        <v>0</v>
      </c>
      <c r="S235" s="230">
        <v>0</v>
      </c>
      <c r="T235" s="231">
        <f>S235*H235</f>
        <v>0</v>
      </c>
      <c r="AR235" s="24" t="s">
        <v>171</v>
      </c>
      <c r="AT235" s="24" t="s">
        <v>166</v>
      </c>
      <c r="AU235" s="24" t="s">
        <v>82</v>
      </c>
      <c r="AY235" s="24" t="s">
        <v>164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24" t="s">
        <v>80</v>
      </c>
      <c r="BK235" s="232">
        <f>ROUND(I235*H235,2)</f>
        <v>0</v>
      </c>
      <c r="BL235" s="24" t="s">
        <v>171</v>
      </c>
      <c r="BM235" s="24" t="s">
        <v>880</v>
      </c>
    </row>
    <row r="236" s="1" customFormat="1" ht="25.5" customHeight="1">
      <c r="B236" s="46"/>
      <c r="C236" s="221" t="s">
        <v>9</v>
      </c>
      <c r="D236" s="221" t="s">
        <v>166</v>
      </c>
      <c r="E236" s="222" t="s">
        <v>516</v>
      </c>
      <c r="F236" s="223" t="s">
        <v>517</v>
      </c>
      <c r="G236" s="224" t="s">
        <v>228</v>
      </c>
      <c r="H236" s="225">
        <v>16.620000000000001</v>
      </c>
      <c r="I236" s="226"/>
      <c r="J236" s="227">
        <f>ROUND(I236*H236,2)</f>
        <v>0</v>
      </c>
      <c r="K236" s="223" t="s">
        <v>170</v>
      </c>
      <c r="L236" s="72"/>
      <c r="M236" s="228" t="s">
        <v>21</v>
      </c>
      <c r="N236" s="229" t="s">
        <v>43</v>
      </c>
      <c r="O236" s="47"/>
      <c r="P236" s="230">
        <f>O236*H236</f>
        <v>0</v>
      </c>
      <c r="Q236" s="230">
        <v>0</v>
      </c>
      <c r="R236" s="230">
        <f>Q236*H236</f>
        <v>0</v>
      </c>
      <c r="S236" s="230">
        <v>0</v>
      </c>
      <c r="T236" s="231">
        <f>S236*H236</f>
        <v>0</v>
      </c>
      <c r="AR236" s="24" t="s">
        <v>171</v>
      </c>
      <c r="AT236" s="24" t="s">
        <v>166</v>
      </c>
      <c r="AU236" s="24" t="s">
        <v>82</v>
      </c>
      <c r="AY236" s="24" t="s">
        <v>164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24" t="s">
        <v>80</v>
      </c>
      <c r="BK236" s="232">
        <f>ROUND(I236*H236,2)</f>
        <v>0</v>
      </c>
      <c r="BL236" s="24" t="s">
        <v>171</v>
      </c>
      <c r="BM236" s="24" t="s">
        <v>881</v>
      </c>
    </row>
    <row r="237" s="12" customFormat="1">
      <c r="B237" s="244"/>
      <c r="C237" s="245"/>
      <c r="D237" s="235" t="s">
        <v>173</v>
      </c>
      <c r="E237" s="245"/>
      <c r="F237" s="247" t="s">
        <v>882</v>
      </c>
      <c r="G237" s="245"/>
      <c r="H237" s="248">
        <v>16.620000000000001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AT237" s="254" t="s">
        <v>173</v>
      </c>
      <c r="AU237" s="254" t="s">
        <v>82</v>
      </c>
      <c r="AV237" s="12" t="s">
        <v>82</v>
      </c>
      <c r="AW237" s="12" t="s">
        <v>6</v>
      </c>
      <c r="AX237" s="12" t="s">
        <v>80</v>
      </c>
      <c r="AY237" s="254" t="s">
        <v>164</v>
      </c>
    </row>
    <row r="238" s="1" customFormat="1" ht="16.5" customHeight="1">
      <c r="B238" s="46"/>
      <c r="C238" s="221" t="s">
        <v>297</v>
      </c>
      <c r="D238" s="221" t="s">
        <v>166</v>
      </c>
      <c r="E238" s="222" t="s">
        <v>521</v>
      </c>
      <c r="F238" s="223" t="s">
        <v>522</v>
      </c>
      <c r="G238" s="224" t="s">
        <v>228</v>
      </c>
      <c r="H238" s="225">
        <v>1.6619999999999999</v>
      </c>
      <c r="I238" s="226"/>
      <c r="J238" s="227">
        <f>ROUND(I238*H238,2)</f>
        <v>0</v>
      </c>
      <c r="K238" s="223" t="s">
        <v>170</v>
      </c>
      <c r="L238" s="72"/>
      <c r="M238" s="228" t="s">
        <v>21</v>
      </c>
      <c r="N238" s="229" t="s">
        <v>43</v>
      </c>
      <c r="O238" s="47"/>
      <c r="P238" s="230">
        <f>O238*H238</f>
        <v>0</v>
      </c>
      <c r="Q238" s="230">
        <v>0</v>
      </c>
      <c r="R238" s="230">
        <f>Q238*H238</f>
        <v>0</v>
      </c>
      <c r="S238" s="230">
        <v>0</v>
      </c>
      <c r="T238" s="231">
        <f>S238*H238</f>
        <v>0</v>
      </c>
      <c r="AR238" s="24" t="s">
        <v>171</v>
      </c>
      <c r="AT238" s="24" t="s">
        <v>166</v>
      </c>
      <c r="AU238" s="24" t="s">
        <v>82</v>
      </c>
      <c r="AY238" s="24" t="s">
        <v>164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24" t="s">
        <v>80</v>
      </c>
      <c r="BK238" s="232">
        <f>ROUND(I238*H238,2)</f>
        <v>0</v>
      </c>
      <c r="BL238" s="24" t="s">
        <v>171</v>
      </c>
      <c r="BM238" s="24" t="s">
        <v>883</v>
      </c>
    </row>
    <row r="239" s="1" customFormat="1" ht="16.5" customHeight="1">
      <c r="B239" s="46"/>
      <c r="C239" s="221" t="s">
        <v>307</v>
      </c>
      <c r="D239" s="221" t="s">
        <v>166</v>
      </c>
      <c r="E239" s="222" t="s">
        <v>525</v>
      </c>
      <c r="F239" s="223" t="s">
        <v>526</v>
      </c>
      <c r="G239" s="224" t="s">
        <v>228</v>
      </c>
      <c r="H239" s="225">
        <v>1.6619999999999999</v>
      </c>
      <c r="I239" s="226"/>
      <c r="J239" s="227">
        <f>ROUND(I239*H239,2)</f>
        <v>0</v>
      </c>
      <c r="K239" s="223" t="s">
        <v>170</v>
      </c>
      <c r="L239" s="72"/>
      <c r="M239" s="228" t="s">
        <v>21</v>
      </c>
      <c r="N239" s="229" t="s">
        <v>43</v>
      </c>
      <c r="O239" s="47"/>
      <c r="P239" s="230">
        <f>O239*H239</f>
        <v>0</v>
      </c>
      <c r="Q239" s="230">
        <v>0</v>
      </c>
      <c r="R239" s="230">
        <f>Q239*H239</f>
        <v>0</v>
      </c>
      <c r="S239" s="230">
        <v>0</v>
      </c>
      <c r="T239" s="231">
        <f>S239*H239</f>
        <v>0</v>
      </c>
      <c r="AR239" s="24" t="s">
        <v>171</v>
      </c>
      <c r="AT239" s="24" t="s">
        <v>166</v>
      </c>
      <c r="AU239" s="24" t="s">
        <v>82</v>
      </c>
      <c r="AY239" s="24" t="s">
        <v>164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24" t="s">
        <v>80</v>
      </c>
      <c r="BK239" s="232">
        <f>ROUND(I239*H239,2)</f>
        <v>0</v>
      </c>
      <c r="BL239" s="24" t="s">
        <v>171</v>
      </c>
      <c r="BM239" s="24" t="s">
        <v>884</v>
      </c>
    </row>
    <row r="240" s="11" customFormat="1">
      <c r="B240" s="233"/>
      <c r="C240" s="234"/>
      <c r="D240" s="235" t="s">
        <v>173</v>
      </c>
      <c r="E240" s="236" t="s">
        <v>21</v>
      </c>
      <c r="F240" s="237" t="s">
        <v>885</v>
      </c>
      <c r="G240" s="234"/>
      <c r="H240" s="236" t="s">
        <v>21</v>
      </c>
      <c r="I240" s="238"/>
      <c r="J240" s="234"/>
      <c r="K240" s="234"/>
      <c r="L240" s="239"/>
      <c r="M240" s="240"/>
      <c r="N240" s="241"/>
      <c r="O240" s="241"/>
      <c r="P240" s="241"/>
      <c r="Q240" s="241"/>
      <c r="R240" s="241"/>
      <c r="S240" s="241"/>
      <c r="T240" s="242"/>
      <c r="AT240" s="243" t="s">
        <v>173</v>
      </c>
      <c r="AU240" s="243" t="s">
        <v>82</v>
      </c>
      <c r="AV240" s="11" t="s">
        <v>80</v>
      </c>
      <c r="AW240" s="11" t="s">
        <v>35</v>
      </c>
      <c r="AX240" s="11" t="s">
        <v>72</v>
      </c>
      <c r="AY240" s="243" t="s">
        <v>164</v>
      </c>
    </row>
    <row r="241" s="12" customFormat="1">
      <c r="B241" s="244"/>
      <c r="C241" s="245"/>
      <c r="D241" s="235" t="s">
        <v>173</v>
      </c>
      <c r="E241" s="246" t="s">
        <v>21</v>
      </c>
      <c r="F241" s="247" t="s">
        <v>886</v>
      </c>
      <c r="G241" s="245"/>
      <c r="H241" s="248">
        <v>1.617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AT241" s="254" t="s">
        <v>173</v>
      </c>
      <c r="AU241" s="254" t="s">
        <v>82</v>
      </c>
      <c r="AV241" s="12" t="s">
        <v>82</v>
      </c>
      <c r="AW241" s="12" t="s">
        <v>35</v>
      </c>
      <c r="AX241" s="12" t="s">
        <v>72</v>
      </c>
      <c r="AY241" s="254" t="s">
        <v>164</v>
      </c>
    </row>
    <row r="242" s="11" customFormat="1">
      <c r="B242" s="233"/>
      <c r="C242" s="234"/>
      <c r="D242" s="235" t="s">
        <v>173</v>
      </c>
      <c r="E242" s="236" t="s">
        <v>21</v>
      </c>
      <c r="F242" s="237" t="s">
        <v>840</v>
      </c>
      <c r="G242" s="234"/>
      <c r="H242" s="236" t="s">
        <v>21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AT242" s="243" t="s">
        <v>173</v>
      </c>
      <c r="AU242" s="243" t="s">
        <v>82</v>
      </c>
      <c r="AV242" s="11" t="s">
        <v>80</v>
      </c>
      <c r="AW242" s="11" t="s">
        <v>35</v>
      </c>
      <c r="AX242" s="11" t="s">
        <v>72</v>
      </c>
      <c r="AY242" s="243" t="s">
        <v>164</v>
      </c>
    </row>
    <row r="243" s="12" customFormat="1">
      <c r="B243" s="244"/>
      <c r="C243" s="245"/>
      <c r="D243" s="235" t="s">
        <v>173</v>
      </c>
      <c r="E243" s="246" t="s">
        <v>21</v>
      </c>
      <c r="F243" s="247" t="s">
        <v>887</v>
      </c>
      <c r="G243" s="245"/>
      <c r="H243" s="248">
        <v>0.044999999999999998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AT243" s="254" t="s">
        <v>173</v>
      </c>
      <c r="AU243" s="254" t="s">
        <v>82</v>
      </c>
      <c r="AV243" s="12" t="s">
        <v>82</v>
      </c>
      <c r="AW243" s="12" t="s">
        <v>35</v>
      </c>
      <c r="AX243" s="12" t="s">
        <v>72</v>
      </c>
      <c r="AY243" s="254" t="s">
        <v>164</v>
      </c>
    </row>
    <row r="244" s="13" customFormat="1">
      <c r="B244" s="255"/>
      <c r="C244" s="256"/>
      <c r="D244" s="235" t="s">
        <v>173</v>
      </c>
      <c r="E244" s="257" t="s">
        <v>21</v>
      </c>
      <c r="F244" s="258" t="s">
        <v>177</v>
      </c>
      <c r="G244" s="256"/>
      <c r="H244" s="259">
        <v>1.6619999999999999</v>
      </c>
      <c r="I244" s="260"/>
      <c r="J244" s="256"/>
      <c r="K244" s="256"/>
      <c r="L244" s="261"/>
      <c r="M244" s="262"/>
      <c r="N244" s="263"/>
      <c r="O244" s="263"/>
      <c r="P244" s="263"/>
      <c r="Q244" s="263"/>
      <c r="R244" s="263"/>
      <c r="S244" s="263"/>
      <c r="T244" s="264"/>
      <c r="AT244" s="265" t="s">
        <v>173</v>
      </c>
      <c r="AU244" s="265" t="s">
        <v>82</v>
      </c>
      <c r="AV244" s="13" t="s">
        <v>171</v>
      </c>
      <c r="AW244" s="13" t="s">
        <v>35</v>
      </c>
      <c r="AX244" s="13" t="s">
        <v>80</v>
      </c>
      <c r="AY244" s="265" t="s">
        <v>164</v>
      </c>
    </row>
    <row r="245" s="10" customFormat="1" ht="29.88" customHeight="1">
      <c r="B245" s="205"/>
      <c r="C245" s="206"/>
      <c r="D245" s="207" t="s">
        <v>71</v>
      </c>
      <c r="E245" s="219" t="s">
        <v>553</v>
      </c>
      <c r="F245" s="219" t="s">
        <v>554</v>
      </c>
      <c r="G245" s="206"/>
      <c r="H245" s="206"/>
      <c r="I245" s="209"/>
      <c r="J245" s="220">
        <f>BK245</f>
        <v>0</v>
      </c>
      <c r="K245" s="206"/>
      <c r="L245" s="211"/>
      <c r="M245" s="212"/>
      <c r="N245" s="213"/>
      <c r="O245" s="213"/>
      <c r="P245" s="214">
        <f>P246</f>
        <v>0</v>
      </c>
      <c r="Q245" s="213"/>
      <c r="R245" s="214">
        <f>R246</f>
        <v>0</v>
      </c>
      <c r="S245" s="213"/>
      <c r="T245" s="215">
        <f>T246</f>
        <v>0</v>
      </c>
      <c r="AR245" s="216" t="s">
        <v>80</v>
      </c>
      <c r="AT245" s="217" t="s">
        <v>71</v>
      </c>
      <c r="AU245" s="217" t="s">
        <v>80</v>
      </c>
      <c r="AY245" s="216" t="s">
        <v>164</v>
      </c>
      <c r="BK245" s="218">
        <f>BK246</f>
        <v>0</v>
      </c>
    </row>
    <row r="246" s="1" customFormat="1" ht="38.25" customHeight="1">
      <c r="B246" s="46"/>
      <c r="C246" s="221" t="s">
        <v>315</v>
      </c>
      <c r="D246" s="221" t="s">
        <v>166</v>
      </c>
      <c r="E246" s="222" t="s">
        <v>556</v>
      </c>
      <c r="F246" s="223" t="s">
        <v>557</v>
      </c>
      <c r="G246" s="224" t="s">
        <v>228</v>
      </c>
      <c r="H246" s="225">
        <v>0.28000000000000003</v>
      </c>
      <c r="I246" s="226"/>
      <c r="J246" s="227">
        <f>ROUND(I246*H246,2)</f>
        <v>0</v>
      </c>
      <c r="K246" s="223" t="s">
        <v>170</v>
      </c>
      <c r="L246" s="72"/>
      <c r="M246" s="228" t="s">
        <v>21</v>
      </c>
      <c r="N246" s="229" t="s">
        <v>43</v>
      </c>
      <c r="O246" s="47"/>
      <c r="P246" s="230">
        <f>O246*H246</f>
        <v>0</v>
      </c>
      <c r="Q246" s="230">
        <v>0</v>
      </c>
      <c r="R246" s="230">
        <f>Q246*H246</f>
        <v>0</v>
      </c>
      <c r="S246" s="230">
        <v>0</v>
      </c>
      <c r="T246" s="231">
        <f>S246*H246</f>
        <v>0</v>
      </c>
      <c r="AR246" s="24" t="s">
        <v>171</v>
      </c>
      <c r="AT246" s="24" t="s">
        <v>166</v>
      </c>
      <c r="AU246" s="24" t="s">
        <v>82</v>
      </c>
      <c r="AY246" s="24" t="s">
        <v>164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24" t="s">
        <v>80</v>
      </c>
      <c r="BK246" s="232">
        <f>ROUND(I246*H246,2)</f>
        <v>0</v>
      </c>
      <c r="BL246" s="24" t="s">
        <v>171</v>
      </c>
      <c r="BM246" s="24" t="s">
        <v>888</v>
      </c>
    </row>
    <row r="247" s="10" customFormat="1" ht="37.44" customHeight="1">
      <c r="B247" s="205"/>
      <c r="C247" s="206"/>
      <c r="D247" s="207" t="s">
        <v>71</v>
      </c>
      <c r="E247" s="208" t="s">
        <v>559</v>
      </c>
      <c r="F247" s="208" t="s">
        <v>560</v>
      </c>
      <c r="G247" s="206"/>
      <c r="H247" s="206"/>
      <c r="I247" s="209"/>
      <c r="J247" s="210">
        <f>BK247</f>
        <v>0</v>
      </c>
      <c r="K247" s="206"/>
      <c r="L247" s="211"/>
      <c r="M247" s="212"/>
      <c r="N247" s="213"/>
      <c r="O247" s="213"/>
      <c r="P247" s="214">
        <f>P248+P301</f>
        <v>0</v>
      </c>
      <c r="Q247" s="213"/>
      <c r="R247" s="214">
        <f>R248+R301</f>
        <v>0.23554900000000001</v>
      </c>
      <c r="S247" s="213"/>
      <c r="T247" s="215">
        <f>T248+T301</f>
        <v>0</v>
      </c>
      <c r="AR247" s="216" t="s">
        <v>82</v>
      </c>
      <c r="AT247" s="217" t="s">
        <v>71</v>
      </c>
      <c r="AU247" s="217" t="s">
        <v>72</v>
      </c>
      <c r="AY247" s="216" t="s">
        <v>164</v>
      </c>
      <c r="BK247" s="218">
        <f>BK248+BK301</f>
        <v>0</v>
      </c>
    </row>
    <row r="248" s="10" customFormat="1" ht="19.92" customHeight="1">
      <c r="B248" s="205"/>
      <c r="C248" s="206"/>
      <c r="D248" s="207" t="s">
        <v>71</v>
      </c>
      <c r="E248" s="219" t="s">
        <v>561</v>
      </c>
      <c r="F248" s="219" t="s">
        <v>562</v>
      </c>
      <c r="G248" s="206"/>
      <c r="H248" s="206"/>
      <c r="I248" s="209"/>
      <c r="J248" s="220">
        <f>BK248</f>
        <v>0</v>
      </c>
      <c r="K248" s="206"/>
      <c r="L248" s="211"/>
      <c r="M248" s="212"/>
      <c r="N248" s="213"/>
      <c r="O248" s="213"/>
      <c r="P248" s="214">
        <f>SUM(P249:P300)</f>
        <v>0</v>
      </c>
      <c r="Q248" s="213"/>
      <c r="R248" s="214">
        <f>SUM(R249:R300)</f>
        <v>0.044449000000000002</v>
      </c>
      <c r="S248" s="213"/>
      <c r="T248" s="215">
        <f>SUM(T249:T300)</f>
        <v>0</v>
      </c>
      <c r="AR248" s="216" t="s">
        <v>82</v>
      </c>
      <c r="AT248" s="217" t="s">
        <v>71</v>
      </c>
      <c r="AU248" s="217" t="s">
        <v>80</v>
      </c>
      <c r="AY248" s="216" t="s">
        <v>164</v>
      </c>
      <c r="BK248" s="218">
        <f>SUM(BK249:BK300)</f>
        <v>0</v>
      </c>
    </row>
    <row r="249" s="1" customFormat="1" ht="25.5" customHeight="1">
      <c r="B249" s="46"/>
      <c r="C249" s="221" t="s">
        <v>319</v>
      </c>
      <c r="D249" s="221" t="s">
        <v>166</v>
      </c>
      <c r="E249" s="222" t="s">
        <v>564</v>
      </c>
      <c r="F249" s="223" t="s">
        <v>565</v>
      </c>
      <c r="G249" s="224" t="s">
        <v>169</v>
      </c>
      <c r="H249" s="225">
        <v>0.878</v>
      </c>
      <c r="I249" s="226"/>
      <c r="J249" s="227">
        <f>ROUND(I249*H249,2)</f>
        <v>0</v>
      </c>
      <c r="K249" s="223" t="s">
        <v>170</v>
      </c>
      <c r="L249" s="72"/>
      <c r="M249" s="228" t="s">
        <v>21</v>
      </c>
      <c r="N249" s="229" t="s">
        <v>43</v>
      </c>
      <c r="O249" s="47"/>
      <c r="P249" s="230">
        <f>O249*H249</f>
        <v>0</v>
      </c>
      <c r="Q249" s="230">
        <v>0</v>
      </c>
      <c r="R249" s="230">
        <f>Q249*H249</f>
        <v>0</v>
      </c>
      <c r="S249" s="230">
        <v>0</v>
      </c>
      <c r="T249" s="231">
        <f>S249*H249</f>
        <v>0</v>
      </c>
      <c r="AR249" s="24" t="s">
        <v>193</v>
      </c>
      <c r="AT249" s="24" t="s">
        <v>166</v>
      </c>
      <c r="AU249" s="24" t="s">
        <v>82</v>
      </c>
      <c r="AY249" s="24" t="s">
        <v>164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24" t="s">
        <v>80</v>
      </c>
      <c r="BK249" s="232">
        <f>ROUND(I249*H249,2)</f>
        <v>0</v>
      </c>
      <c r="BL249" s="24" t="s">
        <v>193</v>
      </c>
      <c r="BM249" s="24" t="s">
        <v>889</v>
      </c>
    </row>
    <row r="250" s="11" customFormat="1">
      <c r="B250" s="233"/>
      <c r="C250" s="234"/>
      <c r="D250" s="235" t="s">
        <v>173</v>
      </c>
      <c r="E250" s="236" t="s">
        <v>21</v>
      </c>
      <c r="F250" s="237" t="s">
        <v>828</v>
      </c>
      <c r="G250" s="234"/>
      <c r="H250" s="236" t="s">
        <v>21</v>
      </c>
      <c r="I250" s="238"/>
      <c r="J250" s="234"/>
      <c r="K250" s="234"/>
      <c r="L250" s="239"/>
      <c r="M250" s="240"/>
      <c r="N250" s="241"/>
      <c r="O250" s="241"/>
      <c r="P250" s="241"/>
      <c r="Q250" s="241"/>
      <c r="R250" s="241"/>
      <c r="S250" s="241"/>
      <c r="T250" s="242"/>
      <c r="AT250" s="243" t="s">
        <v>173</v>
      </c>
      <c r="AU250" s="243" t="s">
        <v>82</v>
      </c>
      <c r="AV250" s="11" t="s">
        <v>80</v>
      </c>
      <c r="AW250" s="11" t="s">
        <v>35</v>
      </c>
      <c r="AX250" s="11" t="s">
        <v>72</v>
      </c>
      <c r="AY250" s="243" t="s">
        <v>164</v>
      </c>
    </row>
    <row r="251" s="11" customFormat="1">
      <c r="B251" s="233"/>
      <c r="C251" s="234"/>
      <c r="D251" s="235" t="s">
        <v>173</v>
      </c>
      <c r="E251" s="236" t="s">
        <v>21</v>
      </c>
      <c r="F251" s="237" t="s">
        <v>366</v>
      </c>
      <c r="G251" s="234"/>
      <c r="H251" s="236" t="s">
        <v>21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AT251" s="243" t="s">
        <v>173</v>
      </c>
      <c r="AU251" s="243" t="s">
        <v>82</v>
      </c>
      <c r="AV251" s="11" t="s">
        <v>80</v>
      </c>
      <c r="AW251" s="11" t="s">
        <v>35</v>
      </c>
      <c r="AX251" s="11" t="s">
        <v>72</v>
      </c>
      <c r="AY251" s="243" t="s">
        <v>164</v>
      </c>
    </row>
    <row r="252" s="11" customFormat="1">
      <c r="B252" s="233"/>
      <c r="C252" s="234"/>
      <c r="D252" s="235" t="s">
        <v>173</v>
      </c>
      <c r="E252" s="236" t="s">
        <v>21</v>
      </c>
      <c r="F252" s="237" t="s">
        <v>567</v>
      </c>
      <c r="G252" s="234"/>
      <c r="H252" s="236" t="s">
        <v>21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AT252" s="243" t="s">
        <v>173</v>
      </c>
      <c r="AU252" s="243" t="s">
        <v>82</v>
      </c>
      <c r="AV252" s="11" t="s">
        <v>80</v>
      </c>
      <c r="AW252" s="11" t="s">
        <v>35</v>
      </c>
      <c r="AX252" s="11" t="s">
        <v>72</v>
      </c>
      <c r="AY252" s="243" t="s">
        <v>164</v>
      </c>
    </row>
    <row r="253" s="12" customFormat="1">
      <c r="B253" s="244"/>
      <c r="C253" s="245"/>
      <c r="D253" s="235" t="s">
        <v>173</v>
      </c>
      <c r="E253" s="246" t="s">
        <v>21</v>
      </c>
      <c r="F253" s="247" t="s">
        <v>846</v>
      </c>
      <c r="G253" s="245"/>
      <c r="H253" s="248">
        <v>19.5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AT253" s="254" t="s">
        <v>173</v>
      </c>
      <c r="AU253" s="254" t="s">
        <v>82</v>
      </c>
      <c r="AV253" s="12" t="s">
        <v>82</v>
      </c>
      <c r="AW253" s="12" t="s">
        <v>35</v>
      </c>
      <c r="AX253" s="12" t="s">
        <v>72</v>
      </c>
      <c r="AY253" s="254" t="s">
        <v>164</v>
      </c>
    </row>
    <row r="254" s="11" customFormat="1">
      <c r="B254" s="233"/>
      <c r="C254" s="234"/>
      <c r="D254" s="235" t="s">
        <v>173</v>
      </c>
      <c r="E254" s="236" t="s">
        <v>21</v>
      </c>
      <c r="F254" s="237" t="s">
        <v>568</v>
      </c>
      <c r="G254" s="234"/>
      <c r="H254" s="236" t="s">
        <v>21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AT254" s="243" t="s">
        <v>173</v>
      </c>
      <c r="AU254" s="243" t="s">
        <v>82</v>
      </c>
      <c r="AV254" s="11" t="s">
        <v>80</v>
      </c>
      <c r="AW254" s="11" t="s">
        <v>35</v>
      </c>
      <c r="AX254" s="11" t="s">
        <v>72</v>
      </c>
      <c r="AY254" s="243" t="s">
        <v>164</v>
      </c>
    </row>
    <row r="255" s="14" customFormat="1">
      <c r="B255" s="276"/>
      <c r="C255" s="277"/>
      <c r="D255" s="235" t="s">
        <v>173</v>
      </c>
      <c r="E255" s="278" t="s">
        <v>21</v>
      </c>
      <c r="F255" s="279" t="s">
        <v>293</v>
      </c>
      <c r="G255" s="277"/>
      <c r="H255" s="280">
        <v>19.5</v>
      </c>
      <c r="I255" s="281"/>
      <c r="J255" s="277"/>
      <c r="K255" s="277"/>
      <c r="L255" s="282"/>
      <c r="M255" s="283"/>
      <c r="N255" s="284"/>
      <c r="O255" s="284"/>
      <c r="P255" s="284"/>
      <c r="Q255" s="284"/>
      <c r="R255" s="284"/>
      <c r="S255" s="284"/>
      <c r="T255" s="285"/>
      <c r="AT255" s="286" t="s">
        <v>173</v>
      </c>
      <c r="AU255" s="286" t="s">
        <v>82</v>
      </c>
      <c r="AV255" s="14" t="s">
        <v>185</v>
      </c>
      <c r="AW255" s="14" t="s">
        <v>35</v>
      </c>
      <c r="AX255" s="14" t="s">
        <v>72</v>
      </c>
      <c r="AY255" s="286" t="s">
        <v>164</v>
      </c>
    </row>
    <row r="256" s="12" customFormat="1">
      <c r="B256" s="244"/>
      <c r="C256" s="245"/>
      <c r="D256" s="235" t="s">
        <v>173</v>
      </c>
      <c r="E256" s="246" t="s">
        <v>21</v>
      </c>
      <c r="F256" s="247" t="s">
        <v>890</v>
      </c>
      <c r="G256" s="245"/>
      <c r="H256" s="248">
        <v>0.878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AT256" s="254" t="s">
        <v>173</v>
      </c>
      <c r="AU256" s="254" t="s">
        <v>82</v>
      </c>
      <c r="AV256" s="12" t="s">
        <v>82</v>
      </c>
      <c r="AW256" s="12" t="s">
        <v>35</v>
      </c>
      <c r="AX256" s="12" t="s">
        <v>72</v>
      </c>
      <c r="AY256" s="254" t="s">
        <v>164</v>
      </c>
    </row>
    <row r="257" s="11" customFormat="1">
      <c r="B257" s="233"/>
      <c r="C257" s="234"/>
      <c r="D257" s="235" t="s">
        <v>173</v>
      </c>
      <c r="E257" s="236" t="s">
        <v>21</v>
      </c>
      <c r="F257" s="237" t="s">
        <v>570</v>
      </c>
      <c r="G257" s="234"/>
      <c r="H257" s="236" t="s">
        <v>21</v>
      </c>
      <c r="I257" s="238"/>
      <c r="J257" s="234"/>
      <c r="K257" s="234"/>
      <c r="L257" s="239"/>
      <c r="M257" s="240"/>
      <c r="N257" s="241"/>
      <c r="O257" s="241"/>
      <c r="P257" s="241"/>
      <c r="Q257" s="241"/>
      <c r="R257" s="241"/>
      <c r="S257" s="241"/>
      <c r="T257" s="242"/>
      <c r="AT257" s="243" t="s">
        <v>173</v>
      </c>
      <c r="AU257" s="243" t="s">
        <v>82</v>
      </c>
      <c r="AV257" s="11" t="s">
        <v>80</v>
      </c>
      <c r="AW257" s="11" t="s">
        <v>35</v>
      </c>
      <c r="AX257" s="11" t="s">
        <v>72</v>
      </c>
      <c r="AY257" s="243" t="s">
        <v>164</v>
      </c>
    </row>
    <row r="258" s="14" customFormat="1">
      <c r="B258" s="276"/>
      <c r="C258" s="277"/>
      <c r="D258" s="235" t="s">
        <v>173</v>
      </c>
      <c r="E258" s="278" t="s">
        <v>21</v>
      </c>
      <c r="F258" s="279" t="s">
        <v>434</v>
      </c>
      <c r="G258" s="277"/>
      <c r="H258" s="280">
        <v>0.878</v>
      </c>
      <c r="I258" s="281"/>
      <c r="J258" s="277"/>
      <c r="K258" s="277"/>
      <c r="L258" s="282"/>
      <c r="M258" s="283"/>
      <c r="N258" s="284"/>
      <c r="O258" s="284"/>
      <c r="P258" s="284"/>
      <c r="Q258" s="284"/>
      <c r="R258" s="284"/>
      <c r="S258" s="284"/>
      <c r="T258" s="285"/>
      <c r="AT258" s="286" t="s">
        <v>173</v>
      </c>
      <c r="AU258" s="286" t="s">
        <v>82</v>
      </c>
      <c r="AV258" s="14" t="s">
        <v>185</v>
      </c>
      <c r="AW258" s="14" t="s">
        <v>35</v>
      </c>
      <c r="AX258" s="14" t="s">
        <v>80</v>
      </c>
      <c r="AY258" s="286" t="s">
        <v>164</v>
      </c>
    </row>
    <row r="259" s="1" customFormat="1" ht="16.5" customHeight="1">
      <c r="B259" s="46"/>
      <c r="C259" s="266" t="s">
        <v>325</v>
      </c>
      <c r="D259" s="266" t="s">
        <v>238</v>
      </c>
      <c r="E259" s="267" t="s">
        <v>572</v>
      </c>
      <c r="F259" s="268" t="s">
        <v>573</v>
      </c>
      <c r="G259" s="269" t="s">
        <v>340</v>
      </c>
      <c r="H259" s="270">
        <v>0.087999999999999995</v>
      </c>
      <c r="I259" s="271"/>
      <c r="J259" s="272">
        <f>ROUND(I259*H259,2)</f>
        <v>0</v>
      </c>
      <c r="K259" s="268" t="s">
        <v>170</v>
      </c>
      <c r="L259" s="273"/>
      <c r="M259" s="274" t="s">
        <v>21</v>
      </c>
      <c r="N259" s="275" t="s">
        <v>43</v>
      </c>
      <c r="O259" s="47"/>
      <c r="P259" s="230">
        <f>O259*H259</f>
        <v>0</v>
      </c>
      <c r="Q259" s="230">
        <v>0.001</v>
      </c>
      <c r="R259" s="230">
        <f>Q259*H259</f>
        <v>8.7999999999999998E-05</v>
      </c>
      <c r="S259" s="230">
        <v>0</v>
      </c>
      <c r="T259" s="231">
        <f>S259*H259</f>
        <v>0</v>
      </c>
      <c r="AR259" s="24" t="s">
        <v>370</v>
      </c>
      <c r="AT259" s="24" t="s">
        <v>238</v>
      </c>
      <c r="AU259" s="24" t="s">
        <v>82</v>
      </c>
      <c r="AY259" s="24" t="s">
        <v>164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24" t="s">
        <v>80</v>
      </c>
      <c r="BK259" s="232">
        <f>ROUND(I259*H259,2)</f>
        <v>0</v>
      </c>
      <c r="BL259" s="24" t="s">
        <v>193</v>
      </c>
      <c r="BM259" s="24" t="s">
        <v>891</v>
      </c>
    </row>
    <row r="260" s="11" customFormat="1">
      <c r="B260" s="233"/>
      <c r="C260" s="234"/>
      <c r="D260" s="235" t="s">
        <v>173</v>
      </c>
      <c r="E260" s="236" t="s">
        <v>21</v>
      </c>
      <c r="F260" s="237" t="s">
        <v>828</v>
      </c>
      <c r="G260" s="234"/>
      <c r="H260" s="236" t="s">
        <v>21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AT260" s="243" t="s">
        <v>173</v>
      </c>
      <c r="AU260" s="243" t="s">
        <v>82</v>
      </c>
      <c r="AV260" s="11" t="s">
        <v>80</v>
      </c>
      <c r="AW260" s="11" t="s">
        <v>35</v>
      </c>
      <c r="AX260" s="11" t="s">
        <v>72</v>
      </c>
      <c r="AY260" s="243" t="s">
        <v>164</v>
      </c>
    </row>
    <row r="261" s="11" customFormat="1">
      <c r="B261" s="233"/>
      <c r="C261" s="234"/>
      <c r="D261" s="235" t="s">
        <v>173</v>
      </c>
      <c r="E261" s="236" t="s">
        <v>21</v>
      </c>
      <c r="F261" s="237" t="s">
        <v>366</v>
      </c>
      <c r="G261" s="234"/>
      <c r="H261" s="236" t="s">
        <v>21</v>
      </c>
      <c r="I261" s="238"/>
      <c r="J261" s="234"/>
      <c r="K261" s="234"/>
      <c r="L261" s="239"/>
      <c r="M261" s="240"/>
      <c r="N261" s="241"/>
      <c r="O261" s="241"/>
      <c r="P261" s="241"/>
      <c r="Q261" s="241"/>
      <c r="R261" s="241"/>
      <c r="S261" s="241"/>
      <c r="T261" s="242"/>
      <c r="AT261" s="243" t="s">
        <v>173</v>
      </c>
      <c r="AU261" s="243" t="s">
        <v>82</v>
      </c>
      <c r="AV261" s="11" t="s">
        <v>80</v>
      </c>
      <c r="AW261" s="11" t="s">
        <v>35</v>
      </c>
      <c r="AX261" s="11" t="s">
        <v>72</v>
      </c>
      <c r="AY261" s="243" t="s">
        <v>164</v>
      </c>
    </row>
    <row r="262" s="11" customFormat="1">
      <c r="B262" s="233"/>
      <c r="C262" s="234"/>
      <c r="D262" s="235" t="s">
        <v>173</v>
      </c>
      <c r="E262" s="236" t="s">
        <v>21</v>
      </c>
      <c r="F262" s="237" t="s">
        <v>567</v>
      </c>
      <c r="G262" s="234"/>
      <c r="H262" s="236" t="s">
        <v>21</v>
      </c>
      <c r="I262" s="238"/>
      <c r="J262" s="234"/>
      <c r="K262" s="234"/>
      <c r="L262" s="239"/>
      <c r="M262" s="240"/>
      <c r="N262" s="241"/>
      <c r="O262" s="241"/>
      <c r="P262" s="241"/>
      <c r="Q262" s="241"/>
      <c r="R262" s="241"/>
      <c r="S262" s="241"/>
      <c r="T262" s="242"/>
      <c r="AT262" s="243" t="s">
        <v>173</v>
      </c>
      <c r="AU262" s="243" t="s">
        <v>82</v>
      </c>
      <c r="AV262" s="11" t="s">
        <v>80</v>
      </c>
      <c r="AW262" s="11" t="s">
        <v>35</v>
      </c>
      <c r="AX262" s="11" t="s">
        <v>72</v>
      </c>
      <c r="AY262" s="243" t="s">
        <v>164</v>
      </c>
    </row>
    <row r="263" s="12" customFormat="1">
      <c r="B263" s="244"/>
      <c r="C263" s="245"/>
      <c r="D263" s="235" t="s">
        <v>173</v>
      </c>
      <c r="E263" s="246" t="s">
        <v>21</v>
      </c>
      <c r="F263" s="247" t="s">
        <v>846</v>
      </c>
      <c r="G263" s="245"/>
      <c r="H263" s="248">
        <v>19.5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AT263" s="254" t="s">
        <v>173</v>
      </c>
      <c r="AU263" s="254" t="s">
        <v>82</v>
      </c>
      <c r="AV263" s="12" t="s">
        <v>82</v>
      </c>
      <c r="AW263" s="12" t="s">
        <v>35</v>
      </c>
      <c r="AX263" s="12" t="s">
        <v>72</v>
      </c>
      <c r="AY263" s="254" t="s">
        <v>164</v>
      </c>
    </row>
    <row r="264" s="11" customFormat="1">
      <c r="B264" s="233"/>
      <c r="C264" s="234"/>
      <c r="D264" s="235" t="s">
        <v>173</v>
      </c>
      <c r="E264" s="236" t="s">
        <v>21</v>
      </c>
      <c r="F264" s="237" t="s">
        <v>568</v>
      </c>
      <c r="G264" s="234"/>
      <c r="H264" s="236" t="s">
        <v>21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AT264" s="243" t="s">
        <v>173</v>
      </c>
      <c r="AU264" s="243" t="s">
        <v>82</v>
      </c>
      <c r="AV264" s="11" t="s">
        <v>80</v>
      </c>
      <c r="AW264" s="11" t="s">
        <v>35</v>
      </c>
      <c r="AX264" s="11" t="s">
        <v>72</v>
      </c>
      <c r="AY264" s="243" t="s">
        <v>164</v>
      </c>
    </row>
    <row r="265" s="14" customFormat="1">
      <c r="B265" s="276"/>
      <c r="C265" s="277"/>
      <c r="D265" s="235" t="s">
        <v>173</v>
      </c>
      <c r="E265" s="278" t="s">
        <v>21</v>
      </c>
      <c r="F265" s="279" t="s">
        <v>330</v>
      </c>
      <c r="G265" s="277"/>
      <c r="H265" s="280">
        <v>19.5</v>
      </c>
      <c r="I265" s="281"/>
      <c r="J265" s="277"/>
      <c r="K265" s="277"/>
      <c r="L265" s="282"/>
      <c r="M265" s="283"/>
      <c r="N265" s="284"/>
      <c r="O265" s="284"/>
      <c r="P265" s="284"/>
      <c r="Q265" s="284"/>
      <c r="R265" s="284"/>
      <c r="S265" s="284"/>
      <c r="T265" s="285"/>
      <c r="AT265" s="286" t="s">
        <v>173</v>
      </c>
      <c r="AU265" s="286" t="s">
        <v>82</v>
      </c>
      <c r="AV265" s="14" t="s">
        <v>185</v>
      </c>
      <c r="AW265" s="14" t="s">
        <v>35</v>
      </c>
      <c r="AX265" s="14" t="s">
        <v>72</v>
      </c>
      <c r="AY265" s="286" t="s">
        <v>164</v>
      </c>
    </row>
    <row r="266" s="12" customFormat="1">
      <c r="B266" s="244"/>
      <c r="C266" s="245"/>
      <c r="D266" s="235" t="s">
        <v>173</v>
      </c>
      <c r="E266" s="246" t="s">
        <v>21</v>
      </c>
      <c r="F266" s="247" t="s">
        <v>892</v>
      </c>
      <c r="G266" s="245"/>
      <c r="H266" s="248">
        <v>0.087999999999999995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AT266" s="254" t="s">
        <v>173</v>
      </c>
      <c r="AU266" s="254" t="s">
        <v>82</v>
      </c>
      <c r="AV266" s="12" t="s">
        <v>82</v>
      </c>
      <c r="AW266" s="12" t="s">
        <v>35</v>
      </c>
      <c r="AX266" s="12" t="s">
        <v>72</v>
      </c>
      <c r="AY266" s="254" t="s">
        <v>164</v>
      </c>
    </row>
    <row r="267" s="14" customFormat="1">
      <c r="B267" s="276"/>
      <c r="C267" s="277"/>
      <c r="D267" s="235" t="s">
        <v>173</v>
      </c>
      <c r="E267" s="278" t="s">
        <v>21</v>
      </c>
      <c r="F267" s="279" t="s">
        <v>576</v>
      </c>
      <c r="G267" s="277"/>
      <c r="H267" s="280">
        <v>0.087999999999999995</v>
      </c>
      <c r="I267" s="281"/>
      <c r="J267" s="277"/>
      <c r="K267" s="277"/>
      <c r="L267" s="282"/>
      <c r="M267" s="283"/>
      <c r="N267" s="284"/>
      <c r="O267" s="284"/>
      <c r="P267" s="284"/>
      <c r="Q267" s="284"/>
      <c r="R267" s="284"/>
      <c r="S267" s="284"/>
      <c r="T267" s="285"/>
      <c r="AT267" s="286" t="s">
        <v>173</v>
      </c>
      <c r="AU267" s="286" t="s">
        <v>82</v>
      </c>
      <c r="AV267" s="14" t="s">
        <v>185</v>
      </c>
      <c r="AW267" s="14" t="s">
        <v>35</v>
      </c>
      <c r="AX267" s="14" t="s">
        <v>80</v>
      </c>
      <c r="AY267" s="286" t="s">
        <v>164</v>
      </c>
    </row>
    <row r="268" s="1" customFormat="1" ht="25.5" customHeight="1">
      <c r="B268" s="46"/>
      <c r="C268" s="221" t="s">
        <v>337</v>
      </c>
      <c r="D268" s="221" t="s">
        <v>166</v>
      </c>
      <c r="E268" s="222" t="s">
        <v>578</v>
      </c>
      <c r="F268" s="223" t="s">
        <v>579</v>
      </c>
      <c r="G268" s="224" t="s">
        <v>169</v>
      </c>
      <c r="H268" s="225">
        <v>21</v>
      </c>
      <c r="I268" s="226"/>
      <c r="J268" s="227">
        <f>ROUND(I268*H268,2)</f>
        <v>0</v>
      </c>
      <c r="K268" s="223" t="s">
        <v>21</v>
      </c>
      <c r="L268" s="72"/>
      <c r="M268" s="228" t="s">
        <v>21</v>
      </c>
      <c r="N268" s="229" t="s">
        <v>43</v>
      </c>
      <c r="O268" s="47"/>
      <c r="P268" s="230">
        <f>O268*H268</f>
        <v>0</v>
      </c>
      <c r="Q268" s="230">
        <v>0</v>
      </c>
      <c r="R268" s="230">
        <f>Q268*H268</f>
        <v>0</v>
      </c>
      <c r="S268" s="230">
        <v>0</v>
      </c>
      <c r="T268" s="231">
        <f>S268*H268</f>
        <v>0</v>
      </c>
      <c r="AR268" s="24" t="s">
        <v>193</v>
      </c>
      <c r="AT268" s="24" t="s">
        <v>166</v>
      </c>
      <c r="AU268" s="24" t="s">
        <v>82</v>
      </c>
      <c r="AY268" s="24" t="s">
        <v>164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24" t="s">
        <v>80</v>
      </c>
      <c r="BK268" s="232">
        <f>ROUND(I268*H268,2)</f>
        <v>0</v>
      </c>
      <c r="BL268" s="24" t="s">
        <v>193</v>
      </c>
      <c r="BM268" s="24" t="s">
        <v>893</v>
      </c>
    </row>
    <row r="269" s="11" customFormat="1">
      <c r="B269" s="233"/>
      <c r="C269" s="234"/>
      <c r="D269" s="235" t="s">
        <v>173</v>
      </c>
      <c r="E269" s="236" t="s">
        <v>21</v>
      </c>
      <c r="F269" s="237" t="s">
        <v>579</v>
      </c>
      <c r="G269" s="234"/>
      <c r="H269" s="236" t="s">
        <v>21</v>
      </c>
      <c r="I269" s="238"/>
      <c r="J269" s="234"/>
      <c r="K269" s="234"/>
      <c r="L269" s="239"/>
      <c r="M269" s="240"/>
      <c r="N269" s="241"/>
      <c r="O269" s="241"/>
      <c r="P269" s="241"/>
      <c r="Q269" s="241"/>
      <c r="R269" s="241"/>
      <c r="S269" s="241"/>
      <c r="T269" s="242"/>
      <c r="AT269" s="243" t="s">
        <v>173</v>
      </c>
      <c r="AU269" s="243" t="s">
        <v>82</v>
      </c>
      <c r="AV269" s="11" t="s">
        <v>80</v>
      </c>
      <c r="AW269" s="11" t="s">
        <v>35</v>
      </c>
      <c r="AX269" s="11" t="s">
        <v>72</v>
      </c>
      <c r="AY269" s="243" t="s">
        <v>164</v>
      </c>
    </row>
    <row r="270" s="11" customFormat="1">
      <c r="B270" s="233"/>
      <c r="C270" s="234"/>
      <c r="D270" s="235" t="s">
        <v>173</v>
      </c>
      <c r="E270" s="236" t="s">
        <v>21</v>
      </c>
      <c r="F270" s="237" t="s">
        <v>828</v>
      </c>
      <c r="G270" s="234"/>
      <c r="H270" s="236" t="s">
        <v>21</v>
      </c>
      <c r="I270" s="238"/>
      <c r="J270" s="234"/>
      <c r="K270" s="234"/>
      <c r="L270" s="239"/>
      <c r="M270" s="240"/>
      <c r="N270" s="241"/>
      <c r="O270" s="241"/>
      <c r="P270" s="241"/>
      <c r="Q270" s="241"/>
      <c r="R270" s="241"/>
      <c r="S270" s="241"/>
      <c r="T270" s="242"/>
      <c r="AT270" s="243" t="s">
        <v>173</v>
      </c>
      <c r="AU270" s="243" t="s">
        <v>82</v>
      </c>
      <c r="AV270" s="11" t="s">
        <v>80</v>
      </c>
      <c r="AW270" s="11" t="s">
        <v>35</v>
      </c>
      <c r="AX270" s="11" t="s">
        <v>72</v>
      </c>
      <c r="AY270" s="243" t="s">
        <v>164</v>
      </c>
    </row>
    <row r="271" s="12" customFormat="1">
      <c r="B271" s="244"/>
      <c r="C271" s="245"/>
      <c r="D271" s="235" t="s">
        <v>173</v>
      </c>
      <c r="E271" s="246" t="s">
        <v>21</v>
      </c>
      <c r="F271" s="247" t="s">
        <v>21</v>
      </c>
      <c r="G271" s="245"/>
      <c r="H271" s="248">
        <v>0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AT271" s="254" t="s">
        <v>173</v>
      </c>
      <c r="AU271" s="254" t="s">
        <v>82</v>
      </c>
      <c r="AV271" s="12" t="s">
        <v>82</v>
      </c>
      <c r="AW271" s="12" t="s">
        <v>35</v>
      </c>
      <c r="AX271" s="12" t="s">
        <v>72</v>
      </c>
      <c r="AY271" s="254" t="s">
        <v>164</v>
      </c>
    </row>
    <row r="272" s="11" customFormat="1">
      <c r="B272" s="233"/>
      <c r="C272" s="234"/>
      <c r="D272" s="235" t="s">
        <v>173</v>
      </c>
      <c r="E272" s="236" t="s">
        <v>21</v>
      </c>
      <c r="F272" s="237" t="s">
        <v>323</v>
      </c>
      <c r="G272" s="234"/>
      <c r="H272" s="236" t="s">
        <v>21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AT272" s="243" t="s">
        <v>173</v>
      </c>
      <c r="AU272" s="243" t="s">
        <v>82</v>
      </c>
      <c r="AV272" s="11" t="s">
        <v>80</v>
      </c>
      <c r="AW272" s="11" t="s">
        <v>35</v>
      </c>
      <c r="AX272" s="11" t="s">
        <v>72</v>
      </c>
      <c r="AY272" s="243" t="s">
        <v>164</v>
      </c>
    </row>
    <row r="273" s="11" customFormat="1">
      <c r="B273" s="233"/>
      <c r="C273" s="234"/>
      <c r="D273" s="235" t="s">
        <v>173</v>
      </c>
      <c r="E273" s="236" t="s">
        <v>21</v>
      </c>
      <c r="F273" s="237" t="s">
        <v>581</v>
      </c>
      <c r="G273" s="234"/>
      <c r="H273" s="236" t="s">
        <v>21</v>
      </c>
      <c r="I273" s="238"/>
      <c r="J273" s="234"/>
      <c r="K273" s="234"/>
      <c r="L273" s="239"/>
      <c r="M273" s="240"/>
      <c r="N273" s="241"/>
      <c r="O273" s="241"/>
      <c r="P273" s="241"/>
      <c r="Q273" s="241"/>
      <c r="R273" s="241"/>
      <c r="S273" s="241"/>
      <c r="T273" s="242"/>
      <c r="AT273" s="243" t="s">
        <v>173</v>
      </c>
      <c r="AU273" s="243" t="s">
        <v>82</v>
      </c>
      <c r="AV273" s="11" t="s">
        <v>80</v>
      </c>
      <c r="AW273" s="11" t="s">
        <v>35</v>
      </c>
      <c r="AX273" s="11" t="s">
        <v>72</v>
      </c>
      <c r="AY273" s="243" t="s">
        <v>164</v>
      </c>
    </row>
    <row r="274" s="12" customFormat="1">
      <c r="B274" s="244"/>
      <c r="C274" s="245"/>
      <c r="D274" s="235" t="s">
        <v>173</v>
      </c>
      <c r="E274" s="246" t="s">
        <v>21</v>
      </c>
      <c r="F274" s="247" t="s">
        <v>9</v>
      </c>
      <c r="G274" s="245"/>
      <c r="H274" s="248">
        <v>21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AT274" s="254" t="s">
        <v>173</v>
      </c>
      <c r="AU274" s="254" t="s">
        <v>82</v>
      </c>
      <c r="AV274" s="12" t="s">
        <v>82</v>
      </c>
      <c r="AW274" s="12" t="s">
        <v>35</v>
      </c>
      <c r="AX274" s="12" t="s">
        <v>72</v>
      </c>
      <c r="AY274" s="254" t="s">
        <v>164</v>
      </c>
    </row>
    <row r="275" s="11" customFormat="1">
      <c r="B275" s="233"/>
      <c r="C275" s="234"/>
      <c r="D275" s="235" t="s">
        <v>173</v>
      </c>
      <c r="E275" s="236" t="s">
        <v>21</v>
      </c>
      <c r="F275" s="237" t="s">
        <v>583</v>
      </c>
      <c r="G275" s="234"/>
      <c r="H275" s="236" t="s">
        <v>21</v>
      </c>
      <c r="I275" s="238"/>
      <c r="J275" s="234"/>
      <c r="K275" s="234"/>
      <c r="L275" s="239"/>
      <c r="M275" s="240"/>
      <c r="N275" s="241"/>
      <c r="O275" s="241"/>
      <c r="P275" s="241"/>
      <c r="Q275" s="241"/>
      <c r="R275" s="241"/>
      <c r="S275" s="241"/>
      <c r="T275" s="242"/>
      <c r="AT275" s="243" t="s">
        <v>173</v>
      </c>
      <c r="AU275" s="243" t="s">
        <v>82</v>
      </c>
      <c r="AV275" s="11" t="s">
        <v>80</v>
      </c>
      <c r="AW275" s="11" t="s">
        <v>35</v>
      </c>
      <c r="AX275" s="11" t="s">
        <v>72</v>
      </c>
      <c r="AY275" s="243" t="s">
        <v>164</v>
      </c>
    </row>
    <row r="276" s="11" customFormat="1">
      <c r="B276" s="233"/>
      <c r="C276" s="234"/>
      <c r="D276" s="235" t="s">
        <v>173</v>
      </c>
      <c r="E276" s="236" t="s">
        <v>21</v>
      </c>
      <c r="F276" s="237" t="s">
        <v>584</v>
      </c>
      <c r="G276" s="234"/>
      <c r="H276" s="236" t="s">
        <v>21</v>
      </c>
      <c r="I276" s="238"/>
      <c r="J276" s="234"/>
      <c r="K276" s="234"/>
      <c r="L276" s="239"/>
      <c r="M276" s="240"/>
      <c r="N276" s="241"/>
      <c r="O276" s="241"/>
      <c r="P276" s="241"/>
      <c r="Q276" s="241"/>
      <c r="R276" s="241"/>
      <c r="S276" s="241"/>
      <c r="T276" s="242"/>
      <c r="AT276" s="243" t="s">
        <v>173</v>
      </c>
      <c r="AU276" s="243" t="s">
        <v>82</v>
      </c>
      <c r="AV276" s="11" t="s">
        <v>80</v>
      </c>
      <c r="AW276" s="11" t="s">
        <v>35</v>
      </c>
      <c r="AX276" s="11" t="s">
        <v>72</v>
      </c>
      <c r="AY276" s="243" t="s">
        <v>164</v>
      </c>
    </row>
    <row r="277" s="13" customFormat="1">
      <c r="B277" s="255"/>
      <c r="C277" s="256"/>
      <c r="D277" s="235" t="s">
        <v>173</v>
      </c>
      <c r="E277" s="257" t="s">
        <v>21</v>
      </c>
      <c r="F277" s="258" t="s">
        <v>177</v>
      </c>
      <c r="G277" s="256"/>
      <c r="H277" s="259">
        <v>21</v>
      </c>
      <c r="I277" s="260"/>
      <c r="J277" s="256"/>
      <c r="K277" s="256"/>
      <c r="L277" s="261"/>
      <c r="M277" s="262"/>
      <c r="N277" s="263"/>
      <c r="O277" s="263"/>
      <c r="P277" s="263"/>
      <c r="Q277" s="263"/>
      <c r="R277" s="263"/>
      <c r="S277" s="263"/>
      <c r="T277" s="264"/>
      <c r="AT277" s="265" t="s">
        <v>173</v>
      </c>
      <c r="AU277" s="265" t="s">
        <v>82</v>
      </c>
      <c r="AV277" s="13" t="s">
        <v>171</v>
      </c>
      <c r="AW277" s="13" t="s">
        <v>35</v>
      </c>
      <c r="AX277" s="13" t="s">
        <v>80</v>
      </c>
      <c r="AY277" s="265" t="s">
        <v>164</v>
      </c>
    </row>
    <row r="278" s="1" customFormat="1" ht="38.25" customHeight="1">
      <c r="B278" s="46"/>
      <c r="C278" s="266" t="s">
        <v>346</v>
      </c>
      <c r="D278" s="266" t="s">
        <v>238</v>
      </c>
      <c r="E278" s="267" t="s">
        <v>586</v>
      </c>
      <c r="F278" s="268" t="s">
        <v>587</v>
      </c>
      <c r="G278" s="269" t="s">
        <v>300</v>
      </c>
      <c r="H278" s="270">
        <v>21</v>
      </c>
      <c r="I278" s="271"/>
      <c r="J278" s="272">
        <f>ROUND(I278*H278,2)</f>
        <v>0</v>
      </c>
      <c r="K278" s="268" t="s">
        <v>21</v>
      </c>
      <c r="L278" s="273"/>
      <c r="M278" s="274" t="s">
        <v>21</v>
      </c>
      <c r="N278" s="275" t="s">
        <v>43</v>
      </c>
      <c r="O278" s="47"/>
      <c r="P278" s="230">
        <f>O278*H278</f>
        <v>0</v>
      </c>
      <c r="Q278" s="230">
        <v>0.001</v>
      </c>
      <c r="R278" s="230">
        <f>Q278*H278</f>
        <v>0.021000000000000001</v>
      </c>
      <c r="S278" s="230">
        <v>0</v>
      </c>
      <c r="T278" s="231">
        <f>S278*H278</f>
        <v>0</v>
      </c>
      <c r="AR278" s="24" t="s">
        <v>370</v>
      </c>
      <c r="AT278" s="24" t="s">
        <v>238</v>
      </c>
      <c r="AU278" s="24" t="s">
        <v>82</v>
      </c>
      <c r="AY278" s="24" t="s">
        <v>164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24" t="s">
        <v>80</v>
      </c>
      <c r="BK278" s="232">
        <f>ROUND(I278*H278,2)</f>
        <v>0</v>
      </c>
      <c r="BL278" s="24" t="s">
        <v>193</v>
      </c>
      <c r="BM278" s="24" t="s">
        <v>894</v>
      </c>
    </row>
    <row r="279" s="11" customFormat="1">
      <c r="B279" s="233"/>
      <c r="C279" s="234"/>
      <c r="D279" s="235" t="s">
        <v>173</v>
      </c>
      <c r="E279" s="236" t="s">
        <v>21</v>
      </c>
      <c r="F279" s="237" t="s">
        <v>589</v>
      </c>
      <c r="G279" s="234"/>
      <c r="H279" s="236" t="s">
        <v>21</v>
      </c>
      <c r="I279" s="238"/>
      <c r="J279" s="234"/>
      <c r="K279" s="234"/>
      <c r="L279" s="239"/>
      <c r="M279" s="240"/>
      <c r="N279" s="241"/>
      <c r="O279" s="241"/>
      <c r="P279" s="241"/>
      <c r="Q279" s="241"/>
      <c r="R279" s="241"/>
      <c r="S279" s="241"/>
      <c r="T279" s="242"/>
      <c r="AT279" s="243" t="s">
        <v>173</v>
      </c>
      <c r="AU279" s="243" t="s">
        <v>82</v>
      </c>
      <c r="AV279" s="11" t="s">
        <v>80</v>
      </c>
      <c r="AW279" s="11" t="s">
        <v>35</v>
      </c>
      <c r="AX279" s="11" t="s">
        <v>72</v>
      </c>
      <c r="AY279" s="243" t="s">
        <v>164</v>
      </c>
    </row>
    <row r="280" s="11" customFormat="1">
      <c r="B280" s="233"/>
      <c r="C280" s="234"/>
      <c r="D280" s="235" t="s">
        <v>173</v>
      </c>
      <c r="E280" s="236" t="s">
        <v>21</v>
      </c>
      <c r="F280" s="237" t="s">
        <v>828</v>
      </c>
      <c r="G280" s="234"/>
      <c r="H280" s="236" t="s">
        <v>21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AT280" s="243" t="s">
        <v>173</v>
      </c>
      <c r="AU280" s="243" t="s">
        <v>82</v>
      </c>
      <c r="AV280" s="11" t="s">
        <v>80</v>
      </c>
      <c r="AW280" s="11" t="s">
        <v>35</v>
      </c>
      <c r="AX280" s="11" t="s">
        <v>72</v>
      </c>
      <c r="AY280" s="243" t="s">
        <v>164</v>
      </c>
    </row>
    <row r="281" s="12" customFormat="1">
      <c r="B281" s="244"/>
      <c r="C281" s="245"/>
      <c r="D281" s="235" t="s">
        <v>173</v>
      </c>
      <c r="E281" s="246" t="s">
        <v>21</v>
      </c>
      <c r="F281" s="247" t="s">
        <v>21</v>
      </c>
      <c r="G281" s="245"/>
      <c r="H281" s="248">
        <v>0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AT281" s="254" t="s">
        <v>173</v>
      </c>
      <c r="AU281" s="254" t="s">
        <v>82</v>
      </c>
      <c r="AV281" s="12" t="s">
        <v>82</v>
      </c>
      <c r="AW281" s="12" t="s">
        <v>35</v>
      </c>
      <c r="AX281" s="12" t="s">
        <v>72</v>
      </c>
      <c r="AY281" s="254" t="s">
        <v>164</v>
      </c>
    </row>
    <row r="282" s="11" customFormat="1">
      <c r="B282" s="233"/>
      <c r="C282" s="234"/>
      <c r="D282" s="235" t="s">
        <v>173</v>
      </c>
      <c r="E282" s="236" t="s">
        <v>21</v>
      </c>
      <c r="F282" s="237" t="s">
        <v>323</v>
      </c>
      <c r="G282" s="234"/>
      <c r="H282" s="236" t="s">
        <v>21</v>
      </c>
      <c r="I282" s="238"/>
      <c r="J282" s="234"/>
      <c r="K282" s="234"/>
      <c r="L282" s="239"/>
      <c r="M282" s="240"/>
      <c r="N282" s="241"/>
      <c r="O282" s="241"/>
      <c r="P282" s="241"/>
      <c r="Q282" s="241"/>
      <c r="R282" s="241"/>
      <c r="S282" s="241"/>
      <c r="T282" s="242"/>
      <c r="AT282" s="243" t="s">
        <v>173</v>
      </c>
      <c r="AU282" s="243" t="s">
        <v>82</v>
      </c>
      <c r="AV282" s="11" t="s">
        <v>80</v>
      </c>
      <c r="AW282" s="11" t="s">
        <v>35</v>
      </c>
      <c r="AX282" s="11" t="s">
        <v>72</v>
      </c>
      <c r="AY282" s="243" t="s">
        <v>164</v>
      </c>
    </row>
    <row r="283" s="11" customFormat="1">
      <c r="B283" s="233"/>
      <c r="C283" s="234"/>
      <c r="D283" s="235" t="s">
        <v>173</v>
      </c>
      <c r="E283" s="236" t="s">
        <v>21</v>
      </c>
      <c r="F283" s="237" t="s">
        <v>581</v>
      </c>
      <c r="G283" s="234"/>
      <c r="H283" s="236" t="s">
        <v>21</v>
      </c>
      <c r="I283" s="238"/>
      <c r="J283" s="234"/>
      <c r="K283" s="234"/>
      <c r="L283" s="239"/>
      <c r="M283" s="240"/>
      <c r="N283" s="241"/>
      <c r="O283" s="241"/>
      <c r="P283" s="241"/>
      <c r="Q283" s="241"/>
      <c r="R283" s="241"/>
      <c r="S283" s="241"/>
      <c r="T283" s="242"/>
      <c r="AT283" s="243" t="s">
        <v>173</v>
      </c>
      <c r="AU283" s="243" t="s">
        <v>82</v>
      </c>
      <c r="AV283" s="11" t="s">
        <v>80</v>
      </c>
      <c r="AW283" s="11" t="s">
        <v>35</v>
      </c>
      <c r="AX283" s="11" t="s">
        <v>72</v>
      </c>
      <c r="AY283" s="243" t="s">
        <v>164</v>
      </c>
    </row>
    <row r="284" s="12" customFormat="1">
      <c r="B284" s="244"/>
      <c r="C284" s="245"/>
      <c r="D284" s="235" t="s">
        <v>173</v>
      </c>
      <c r="E284" s="246" t="s">
        <v>21</v>
      </c>
      <c r="F284" s="247" t="s">
        <v>895</v>
      </c>
      <c r="G284" s="245"/>
      <c r="H284" s="248">
        <v>21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AT284" s="254" t="s">
        <v>173</v>
      </c>
      <c r="AU284" s="254" t="s">
        <v>82</v>
      </c>
      <c r="AV284" s="12" t="s">
        <v>82</v>
      </c>
      <c r="AW284" s="12" t="s">
        <v>35</v>
      </c>
      <c r="AX284" s="12" t="s">
        <v>72</v>
      </c>
      <c r="AY284" s="254" t="s">
        <v>164</v>
      </c>
    </row>
    <row r="285" s="13" customFormat="1">
      <c r="B285" s="255"/>
      <c r="C285" s="256"/>
      <c r="D285" s="235" t="s">
        <v>173</v>
      </c>
      <c r="E285" s="257" t="s">
        <v>21</v>
      </c>
      <c r="F285" s="258" t="s">
        <v>177</v>
      </c>
      <c r="G285" s="256"/>
      <c r="H285" s="259">
        <v>21</v>
      </c>
      <c r="I285" s="260"/>
      <c r="J285" s="256"/>
      <c r="K285" s="256"/>
      <c r="L285" s="261"/>
      <c r="M285" s="262"/>
      <c r="N285" s="263"/>
      <c r="O285" s="263"/>
      <c r="P285" s="263"/>
      <c r="Q285" s="263"/>
      <c r="R285" s="263"/>
      <c r="S285" s="263"/>
      <c r="T285" s="264"/>
      <c r="AT285" s="265" t="s">
        <v>173</v>
      </c>
      <c r="AU285" s="265" t="s">
        <v>82</v>
      </c>
      <c r="AV285" s="13" t="s">
        <v>171</v>
      </c>
      <c r="AW285" s="13" t="s">
        <v>35</v>
      </c>
      <c r="AX285" s="13" t="s">
        <v>80</v>
      </c>
      <c r="AY285" s="265" t="s">
        <v>164</v>
      </c>
    </row>
    <row r="286" s="1" customFormat="1" ht="16.5" customHeight="1">
      <c r="B286" s="46"/>
      <c r="C286" s="221" t="s">
        <v>352</v>
      </c>
      <c r="D286" s="221" t="s">
        <v>166</v>
      </c>
      <c r="E286" s="222" t="s">
        <v>598</v>
      </c>
      <c r="F286" s="223" t="s">
        <v>599</v>
      </c>
      <c r="G286" s="224" t="s">
        <v>287</v>
      </c>
      <c r="H286" s="225">
        <v>19.5</v>
      </c>
      <c r="I286" s="226"/>
      <c r="J286" s="227">
        <f>ROUND(I286*H286,2)</f>
        <v>0</v>
      </c>
      <c r="K286" s="223" t="s">
        <v>21</v>
      </c>
      <c r="L286" s="72"/>
      <c r="M286" s="228" t="s">
        <v>21</v>
      </c>
      <c r="N286" s="229" t="s">
        <v>43</v>
      </c>
      <c r="O286" s="47"/>
      <c r="P286" s="230">
        <f>O286*H286</f>
        <v>0</v>
      </c>
      <c r="Q286" s="230">
        <v>0.001</v>
      </c>
      <c r="R286" s="230">
        <f>Q286*H286</f>
        <v>0.0195</v>
      </c>
      <c r="S286" s="230">
        <v>0</v>
      </c>
      <c r="T286" s="231">
        <f>S286*H286</f>
        <v>0</v>
      </c>
      <c r="AR286" s="24" t="s">
        <v>193</v>
      </c>
      <c r="AT286" s="24" t="s">
        <v>166</v>
      </c>
      <c r="AU286" s="24" t="s">
        <v>82</v>
      </c>
      <c r="AY286" s="24" t="s">
        <v>164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24" t="s">
        <v>80</v>
      </c>
      <c r="BK286" s="232">
        <f>ROUND(I286*H286,2)</f>
        <v>0</v>
      </c>
      <c r="BL286" s="24" t="s">
        <v>193</v>
      </c>
      <c r="BM286" s="24" t="s">
        <v>896</v>
      </c>
    </row>
    <row r="287" s="11" customFormat="1">
      <c r="B287" s="233"/>
      <c r="C287" s="234"/>
      <c r="D287" s="235" t="s">
        <v>173</v>
      </c>
      <c r="E287" s="236" t="s">
        <v>21</v>
      </c>
      <c r="F287" s="237" t="s">
        <v>828</v>
      </c>
      <c r="G287" s="234"/>
      <c r="H287" s="236" t="s">
        <v>21</v>
      </c>
      <c r="I287" s="238"/>
      <c r="J287" s="234"/>
      <c r="K287" s="234"/>
      <c r="L287" s="239"/>
      <c r="M287" s="240"/>
      <c r="N287" s="241"/>
      <c r="O287" s="241"/>
      <c r="P287" s="241"/>
      <c r="Q287" s="241"/>
      <c r="R287" s="241"/>
      <c r="S287" s="241"/>
      <c r="T287" s="242"/>
      <c r="AT287" s="243" t="s">
        <v>173</v>
      </c>
      <c r="AU287" s="243" t="s">
        <v>82</v>
      </c>
      <c r="AV287" s="11" t="s">
        <v>80</v>
      </c>
      <c r="AW287" s="11" t="s">
        <v>35</v>
      </c>
      <c r="AX287" s="11" t="s">
        <v>72</v>
      </c>
      <c r="AY287" s="243" t="s">
        <v>164</v>
      </c>
    </row>
    <row r="288" s="11" customFormat="1">
      <c r="B288" s="233"/>
      <c r="C288" s="234"/>
      <c r="D288" s="235" t="s">
        <v>173</v>
      </c>
      <c r="E288" s="236" t="s">
        <v>21</v>
      </c>
      <c r="F288" s="237" t="s">
        <v>366</v>
      </c>
      <c r="G288" s="234"/>
      <c r="H288" s="236" t="s">
        <v>21</v>
      </c>
      <c r="I288" s="238"/>
      <c r="J288" s="234"/>
      <c r="K288" s="234"/>
      <c r="L288" s="239"/>
      <c r="M288" s="240"/>
      <c r="N288" s="241"/>
      <c r="O288" s="241"/>
      <c r="P288" s="241"/>
      <c r="Q288" s="241"/>
      <c r="R288" s="241"/>
      <c r="S288" s="241"/>
      <c r="T288" s="242"/>
      <c r="AT288" s="243" t="s">
        <v>173</v>
      </c>
      <c r="AU288" s="243" t="s">
        <v>82</v>
      </c>
      <c r="AV288" s="11" t="s">
        <v>80</v>
      </c>
      <c r="AW288" s="11" t="s">
        <v>35</v>
      </c>
      <c r="AX288" s="11" t="s">
        <v>72</v>
      </c>
      <c r="AY288" s="243" t="s">
        <v>164</v>
      </c>
    </row>
    <row r="289" s="11" customFormat="1">
      <c r="B289" s="233"/>
      <c r="C289" s="234"/>
      <c r="D289" s="235" t="s">
        <v>173</v>
      </c>
      <c r="E289" s="236" t="s">
        <v>21</v>
      </c>
      <c r="F289" s="237" t="s">
        <v>601</v>
      </c>
      <c r="G289" s="234"/>
      <c r="H289" s="236" t="s">
        <v>21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AT289" s="243" t="s">
        <v>173</v>
      </c>
      <c r="AU289" s="243" t="s">
        <v>82</v>
      </c>
      <c r="AV289" s="11" t="s">
        <v>80</v>
      </c>
      <c r="AW289" s="11" t="s">
        <v>35</v>
      </c>
      <c r="AX289" s="11" t="s">
        <v>72</v>
      </c>
      <c r="AY289" s="243" t="s">
        <v>164</v>
      </c>
    </row>
    <row r="290" s="12" customFormat="1">
      <c r="B290" s="244"/>
      <c r="C290" s="245"/>
      <c r="D290" s="235" t="s">
        <v>173</v>
      </c>
      <c r="E290" s="246" t="s">
        <v>21</v>
      </c>
      <c r="F290" s="247" t="s">
        <v>846</v>
      </c>
      <c r="G290" s="245"/>
      <c r="H290" s="248">
        <v>19.5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AT290" s="254" t="s">
        <v>173</v>
      </c>
      <c r="AU290" s="254" t="s">
        <v>82</v>
      </c>
      <c r="AV290" s="12" t="s">
        <v>82</v>
      </c>
      <c r="AW290" s="12" t="s">
        <v>35</v>
      </c>
      <c r="AX290" s="12" t="s">
        <v>72</v>
      </c>
      <c r="AY290" s="254" t="s">
        <v>164</v>
      </c>
    </row>
    <row r="291" s="13" customFormat="1">
      <c r="B291" s="255"/>
      <c r="C291" s="256"/>
      <c r="D291" s="235" t="s">
        <v>173</v>
      </c>
      <c r="E291" s="257" t="s">
        <v>21</v>
      </c>
      <c r="F291" s="258" t="s">
        <v>177</v>
      </c>
      <c r="G291" s="256"/>
      <c r="H291" s="259">
        <v>19.5</v>
      </c>
      <c r="I291" s="260"/>
      <c r="J291" s="256"/>
      <c r="K291" s="256"/>
      <c r="L291" s="261"/>
      <c r="M291" s="262"/>
      <c r="N291" s="263"/>
      <c r="O291" s="263"/>
      <c r="P291" s="263"/>
      <c r="Q291" s="263"/>
      <c r="R291" s="263"/>
      <c r="S291" s="263"/>
      <c r="T291" s="264"/>
      <c r="AT291" s="265" t="s">
        <v>173</v>
      </c>
      <c r="AU291" s="265" t="s">
        <v>82</v>
      </c>
      <c r="AV291" s="13" t="s">
        <v>171</v>
      </c>
      <c r="AW291" s="13" t="s">
        <v>35</v>
      </c>
      <c r="AX291" s="13" t="s">
        <v>80</v>
      </c>
      <c r="AY291" s="265" t="s">
        <v>164</v>
      </c>
    </row>
    <row r="292" s="1" customFormat="1" ht="16.5" customHeight="1">
      <c r="B292" s="46"/>
      <c r="C292" s="266" t="s">
        <v>357</v>
      </c>
      <c r="D292" s="266" t="s">
        <v>238</v>
      </c>
      <c r="E292" s="267" t="s">
        <v>603</v>
      </c>
      <c r="F292" s="268" t="s">
        <v>604</v>
      </c>
      <c r="G292" s="269" t="s">
        <v>287</v>
      </c>
      <c r="H292" s="270">
        <v>21.449999999999999</v>
      </c>
      <c r="I292" s="271"/>
      <c r="J292" s="272">
        <f>ROUND(I292*H292,2)</f>
        <v>0</v>
      </c>
      <c r="K292" s="268" t="s">
        <v>170</v>
      </c>
      <c r="L292" s="273"/>
      <c r="M292" s="274" t="s">
        <v>21</v>
      </c>
      <c r="N292" s="275" t="s">
        <v>43</v>
      </c>
      <c r="O292" s="47"/>
      <c r="P292" s="230">
        <f>O292*H292</f>
        <v>0</v>
      </c>
      <c r="Q292" s="230">
        <v>0.00018000000000000001</v>
      </c>
      <c r="R292" s="230">
        <f>Q292*H292</f>
        <v>0.0038610000000000003</v>
      </c>
      <c r="S292" s="230">
        <v>0</v>
      </c>
      <c r="T292" s="231">
        <f>S292*H292</f>
        <v>0</v>
      </c>
      <c r="AR292" s="24" t="s">
        <v>370</v>
      </c>
      <c r="AT292" s="24" t="s">
        <v>238</v>
      </c>
      <c r="AU292" s="24" t="s">
        <v>82</v>
      </c>
      <c r="AY292" s="24" t="s">
        <v>164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24" t="s">
        <v>80</v>
      </c>
      <c r="BK292" s="232">
        <f>ROUND(I292*H292,2)</f>
        <v>0</v>
      </c>
      <c r="BL292" s="24" t="s">
        <v>193</v>
      </c>
      <c r="BM292" s="24" t="s">
        <v>897</v>
      </c>
    </row>
    <row r="293" s="11" customFormat="1">
      <c r="B293" s="233"/>
      <c r="C293" s="234"/>
      <c r="D293" s="235" t="s">
        <v>173</v>
      </c>
      <c r="E293" s="236" t="s">
        <v>21</v>
      </c>
      <c r="F293" s="237" t="s">
        <v>828</v>
      </c>
      <c r="G293" s="234"/>
      <c r="H293" s="236" t="s">
        <v>21</v>
      </c>
      <c r="I293" s="238"/>
      <c r="J293" s="234"/>
      <c r="K293" s="234"/>
      <c r="L293" s="239"/>
      <c r="M293" s="240"/>
      <c r="N293" s="241"/>
      <c r="O293" s="241"/>
      <c r="P293" s="241"/>
      <c r="Q293" s="241"/>
      <c r="R293" s="241"/>
      <c r="S293" s="241"/>
      <c r="T293" s="242"/>
      <c r="AT293" s="243" t="s">
        <v>173</v>
      </c>
      <c r="AU293" s="243" t="s">
        <v>82</v>
      </c>
      <c r="AV293" s="11" t="s">
        <v>80</v>
      </c>
      <c r="AW293" s="11" t="s">
        <v>35</v>
      </c>
      <c r="AX293" s="11" t="s">
        <v>72</v>
      </c>
      <c r="AY293" s="243" t="s">
        <v>164</v>
      </c>
    </row>
    <row r="294" s="11" customFormat="1">
      <c r="B294" s="233"/>
      <c r="C294" s="234"/>
      <c r="D294" s="235" t="s">
        <v>173</v>
      </c>
      <c r="E294" s="236" t="s">
        <v>21</v>
      </c>
      <c r="F294" s="237" t="s">
        <v>366</v>
      </c>
      <c r="G294" s="234"/>
      <c r="H294" s="236" t="s">
        <v>21</v>
      </c>
      <c r="I294" s="238"/>
      <c r="J294" s="234"/>
      <c r="K294" s="234"/>
      <c r="L294" s="239"/>
      <c r="M294" s="240"/>
      <c r="N294" s="241"/>
      <c r="O294" s="241"/>
      <c r="P294" s="241"/>
      <c r="Q294" s="241"/>
      <c r="R294" s="241"/>
      <c r="S294" s="241"/>
      <c r="T294" s="242"/>
      <c r="AT294" s="243" t="s">
        <v>173</v>
      </c>
      <c r="AU294" s="243" t="s">
        <v>82</v>
      </c>
      <c r="AV294" s="11" t="s">
        <v>80</v>
      </c>
      <c r="AW294" s="11" t="s">
        <v>35</v>
      </c>
      <c r="AX294" s="11" t="s">
        <v>72</v>
      </c>
      <c r="AY294" s="243" t="s">
        <v>164</v>
      </c>
    </row>
    <row r="295" s="11" customFormat="1">
      <c r="B295" s="233"/>
      <c r="C295" s="234"/>
      <c r="D295" s="235" t="s">
        <v>173</v>
      </c>
      <c r="E295" s="236" t="s">
        <v>21</v>
      </c>
      <c r="F295" s="237" t="s">
        <v>601</v>
      </c>
      <c r="G295" s="234"/>
      <c r="H295" s="236" t="s">
        <v>21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AT295" s="243" t="s">
        <v>173</v>
      </c>
      <c r="AU295" s="243" t="s">
        <v>82</v>
      </c>
      <c r="AV295" s="11" t="s">
        <v>80</v>
      </c>
      <c r="AW295" s="11" t="s">
        <v>35</v>
      </c>
      <c r="AX295" s="11" t="s">
        <v>72</v>
      </c>
      <c r="AY295" s="243" t="s">
        <v>164</v>
      </c>
    </row>
    <row r="296" s="12" customFormat="1">
      <c r="B296" s="244"/>
      <c r="C296" s="245"/>
      <c r="D296" s="235" t="s">
        <v>173</v>
      </c>
      <c r="E296" s="246" t="s">
        <v>21</v>
      </c>
      <c r="F296" s="247" t="s">
        <v>846</v>
      </c>
      <c r="G296" s="245"/>
      <c r="H296" s="248">
        <v>19.5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AT296" s="254" t="s">
        <v>173</v>
      </c>
      <c r="AU296" s="254" t="s">
        <v>82</v>
      </c>
      <c r="AV296" s="12" t="s">
        <v>82</v>
      </c>
      <c r="AW296" s="12" t="s">
        <v>35</v>
      </c>
      <c r="AX296" s="12" t="s">
        <v>72</v>
      </c>
      <c r="AY296" s="254" t="s">
        <v>164</v>
      </c>
    </row>
    <row r="297" s="13" customFormat="1">
      <c r="B297" s="255"/>
      <c r="C297" s="256"/>
      <c r="D297" s="235" t="s">
        <v>173</v>
      </c>
      <c r="E297" s="257" t="s">
        <v>21</v>
      </c>
      <c r="F297" s="258" t="s">
        <v>177</v>
      </c>
      <c r="G297" s="256"/>
      <c r="H297" s="259">
        <v>19.5</v>
      </c>
      <c r="I297" s="260"/>
      <c r="J297" s="256"/>
      <c r="K297" s="256"/>
      <c r="L297" s="261"/>
      <c r="M297" s="262"/>
      <c r="N297" s="263"/>
      <c r="O297" s="263"/>
      <c r="P297" s="263"/>
      <c r="Q297" s="263"/>
      <c r="R297" s="263"/>
      <c r="S297" s="263"/>
      <c r="T297" s="264"/>
      <c r="AT297" s="265" t="s">
        <v>173</v>
      </c>
      <c r="AU297" s="265" t="s">
        <v>82</v>
      </c>
      <c r="AV297" s="13" t="s">
        <v>171</v>
      </c>
      <c r="AW297" s="13" t="s">
        <v>35</v>
      </c>
      <c r="AX297" s="13" t="s">
        <v>80</v>
      </c>
      <c r="AY297" s="265" t="s">
        <v>164</v>
      </c>
    </row>
    <row r="298" s="12" customFormat="1">
      <c r="B298" s="244"/>
      <c r="C298" s="245"/>
      <c r="D298" s="235" t="s">
        <v>173</v>
      </c>
      <c r="E298" s="245"/>
      <c r="F298" s="247" t="s">
        <v>898</v>
      </c>
      <c r="G298" s="245"/>
      <c r="H298" s="248">
        <v>21.449999999999999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AT298" s="254" t="s">
        <v>173</v>
      </c>
      <c r="AU298" s="254" t="s">
        <v>82</v>
      </c>
      <c r="AV298" s="12" t="s">
        <v>82</v>
      </c>
      <c r="AW298" s="12" t="s">
        <v>6</v>
      </c>
      <c r="AX298" s="12" t="s">
        <v>80</v>
      </c>
      <c r="AY298" s="254" t="s">
        <v>164</v>
      </c>
    </row>
    <row r="299" s="1" customFormat="1" ht="38.25" customHeight="1">
      <c r="B299" s="46"/>
      <c r="C299" s="221" t="s">
        <v>362</v>
      </c>
      <c r="D299" s="221" t="s">
        <v>166</v>
      </c>
      <c r="E299" s="222" t="s">
        <v>608</v>
      </c>
      <c r="F299" s="223" t="s">
        <v>609</v>
      </c>
      <c r="G299" s="224" t="s">
        <v>228</v>
      </c>
      <c r="H299" s="225">
        <v>0.043999999999999997</v>
      </c>
      <c r="I299" s="226"/>
      <c r="J299" s="227">
        <f>ROUND(I299*H299,2)</f>
        <v>0</v>
      </c>
      <c r="K299" s="223" t="s">
        <v>170</v>
      </c>
      <c r="L299" s="72"/>
      <c r="M299" s="228" t="s">
        <v>21</v>
      </c>
      <c r="N299" s="229" t="s">
        <v>43</v>
      </c>
      <c r="O299" s="47"/>
      <c r="P299" s="230">
        <f>O299*H299</f>
        <v>0</v>
      </c>
      <c r="Q299" s="230">
        <v>0</v>
      </c>
      <c r="R299" s="230">
        <f>Q299*H299</f>
        <v>0</v>
      </c>
      <c r="S299" s="230">
        <v>0</v>
      </c>
      <c r="T299" s="231">
        <f>S299*H299</f>
        <v>0</v>
      </c>
      <c r="AR299" s="24" t="s">
        <v>193</v>
      </c>
      <c r="AT299" s="24" t="s">
        <v>166</v>
      </c>
      <c r="AU299" s="24" t="s">
        <v>82</v>
      </c>
      <c r="AY299" s="24" t="s">
        <v>164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24" t="s">
        <v>80</v>
      </c>
      <c r="BK299" s="232">
        <f>ROUND(I299*H299,2)</f>
        <v>0</v>
      </c>
      <c r="BL299" s="24" t="s">
        <v>193</v>
      </c>
      <c r="BM299" s="24" t="s">
        <v>899</v>
      </c>
    </row>
    <row r="300" s="1" customFormat="1" ht="38.25" customHeight="1">
      <c r="B300" s="46"/>
      <c r="C300" s="221" t="s">
        <v>370</v>
      </c>
      <c r="D300" s="221" t="s">
        <v>166</v>
      </c>
      <c r="E300" s="222" t="s">
        <v>612</v>
      </c>
      <c r="F300" s="223" t="s">
        <v>613</v>
      </c>
      <c r="G300" s="224" t="s">
        <v>228</v>
      </c>
      <c r="H300" s="225">
        <v>0.043999999999999997</v>
      </c>
      <c r="I300" s="226"/>
      <c r="J300" s="227">
        <f>ROUND(I300*H300,2)</f>
        <v>0</v>
      </c>
      <c r="K300" s="223" t="s">
        <v>170</v>
      </c>
      <c r="L300" s="72"/>
      <c r="M300" s="228" t="s">
        <v>21</v>
      </c>
      <c r="N300" s="229" t="s">
        <v>43</v>
      </c>
      <c r="O300" s="47"/>
      <c r="P300" s="230">
        <f>O300*H300</f>
        <v>0</v>
      </c>
      <c r="Q300" s="230">
        <v>0</v>
      </c>
      <c r="R300" s="230">
        <f>Q300*H300</f>
        <v>0</v>
      </c>
      <c r="S300" s="230">
        <v>0</v>
      </c>
      <c r="T300" s="231">
        <f>S300*H300</f>
        <v>0</v>
      </c>
      <c r="AR300" s="24" t="s">
        <v>193</v>
      </c>
      <c r="AT300" s="24" t="s">
        <v>166</v>
      </c>
      <c r="AU300" s="24" t="s">
        <v>82</v>
      </c>
      <c r="AY300" s="24" t="s">
        <v>164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24" t="s">
        <v>80</v>
      </c>
      <c r="BK300" s="232">
        <f>ROUND(I300*H300,2)</f>
        <v>0</v>
      </c>
      <c r="BL300" s="24" t="s">
        <v>193</v>
      </c>
      <c r="BM300" s="24" t="s">
        <v>900</v>
      </c>
    </row>
    <row r="301" s="10" customFormat="1" ht="29.88" customHeight="1">
      <c r="B301" s="205"/>
      <c r="C301" s="206"/>
      <c r="D301" s="207" t="s">
        <v>71</v>
      </c>
      <c r="E301" s="219" t="s">
        <v>640</v>
      </c>
      <c r="F301" s="219" t="s">
        <v>641</v>
      </c>
      <c r="G301" s="206"/>
      <c r="H301" s="206"/>
      <c r="I301" s="209"/>
      <c r="J301" s="220">
        <f>BK301</f>
        <v>0</v>
      </c>
      <c r="K301" s="206"/>
      <c r="L301" s="211"/>
      <c r="M301" s="212"/>
      <c r="N301" s="213"/>
      <c r="O301" s="213"/>
      <c r="P301" s="214">
        <f>SUM(P302:P350)</f>
        <v>0</v>
      </c>
      <c r="Q301" s="213"/>
      <c r="R301" s="214">
        <f>SUM(R302:R350)</f>
        <v>0.19109999999999999</v>
      </c>
      <c r="S301" s="213"/>
      <c r="T301" s="215">
        <f>SUM(T302:T350)</f>
        <v>0</v>
      </c>
      <c r="AR301" s="216" t="s">
        <v>82</v>
      </c>
      <c r="AT301" s="217" t="s">
        <v>71</v>
      </c>
      <c r="AU301" s="217" t="s">
        <v>80</v>
      </c>
      <c r="AY301" s="216" t="s">
        <v>164</v>
      </c>
      <c r="BK301" s="218">
        <f>SUM(BK302:BK350)</f>
        <v>0</v>
      </c>
    </row>
    <row r="302" s="1" customFormat="1" ht="16.5" customHeight="1">
      <c r="B302" s="46"/>
      <c r="C302" s="221" t="s">
        <v>377</v>
      </c>
      <c r="D302" s="221" t="s">
        <v>166</v>
      </c>
      <c r="E302" s="222" t="s">
        <v>643</v>
      </c>
      <c r="F302" s="223" t="s">
        <v>644</v>
      </c>
      <c r="G302" s="224" t="s">
        <v>169</v>
      </c>
      <c r="H302" s="225">
        <v>21</v>
      </c>
      <c r="I302" s="226"/>
      <c r="J302" s="227">
        <f>ROUND(I302*H302,2)</f>
        <v>0</v>
      </c>
      <c r="K302" s="223" t="s">
        <v>170</v>
      </c>
      <c r="L302" s="72"/>
      <c r="M302" s="228" t="s">
        <v>21</v>
      </c>
      <c r="N302" s="229" t="s">
        <v>43</v>
      </c>
      <c r="O302" s="47"/>
      <c r="P302" s="230">
        <f>O302*H302</f>
        <v>0</v>
      </c>
      <c r="Q302" s="230">
        <v>0</v>
      </c>
      <c r="R302" s="230">
        <f>Q302*H302</f>
        <v>0</v>
      </c>
      <c r="S302" s="230">
        <v>0</v>
      </c>
      <c r="T302" s="231">
        <f>S302*H302</f>
        <v>0</v>
      </c>
      <c r="AR302" s="24" t="s">
        <v>193</v>
      </c>
      <c r="AT302" s="24" t="s">
        <v>166</v>
      </c>
      <c r="AU302" s="24" t="s">
        <v>82</v>
      </c>
      <c r="AY302" s="24" t="s">
        <v>164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24" t="s">
        <v>80</v>
      </c>
      <c r="BK302" s="232">
        <f>ROUND(I302*H302,2)</f>
        <v>0</v>
      </c>
      <c r="BL302" s="24" t="s">
        <v>193</v>
      </c>
      <c r="BM302" s="24" t="s">
        <v>901</v>
      </c>
    </row>
    <row r="303" s="11" customFormat="1">
      <c r="B303" s="233"/>
      <c r="C303" s="234"/>
      <c r="D303" s="235" t="s">
        <v>173</v>
      </c>
      <c r="E303" s="236" t="s">
        <v>21</v>
      </c>
      <c r="F303" s="237" t="s">
        <v>828</v>
      </c>
      <c r="G303" s="234"/>
      <c r="H303" s="236" t="s">
        <v>21</v>
      </c>
      <c r="I303" s="238"/>
      <c r="J303" s="234"/>
      <c r="K303" s="234"/>
      <c r="L303" s="239"/>
      <c r="M303" s="240"/>
      <c r="N303" s="241"/>
      <c r="O303" s="241"/>
      <c r="P303" s="241"/>
      <c r="Q303" s="241"/>
      <c r="R303" s="241"/>
      <c r="S303" s="241"/>
      <c r="T303" s="242"/>
      <c r="AT303" s="243" t="s">
        <v>173</v>
      </c>
      <c r="AU303" s="243" t="s">
        <v>82</v>
      </c>
      <c r="AV303" s="11" t="s">
        <v>80</v>
      </c>
      <c r="AW303" s="11" t="s">
        <v>35</v>
      </c>
      <c r="AX303" s="11" t="s">
        <v>72</v>
      </c>
      <c r="AY303" s="243" t="s">
        <v>164</v>
      </c>
    </row>
    <row r="304" s="12" customFormat="1">
      <c r="B304" s="244"/>
      <c r="C304" s="245"/>
      <c r="D304" s="235" t="s">
        <v>173</v>
      </c>
      <c r="E304" s="246" t="s">
        <v>21</v>
      </c>
      <c r="F304" s="247" t="s">
        <v>9</v>
      </c>
      <c r="G304" s="245"/>
      <c r="H304" s="248">
        <v>21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AT304" s="254" t="s">
        <v>173</v>
      </c>
      <c r="AU304" s="254" t="s">
        <v>82</v>
      </c>
      <c r="AV304" s="12" t="s">
        <v>82</v>
      </c>
      <c r="AW304" s="12" t="s">
        <v>35</v>
      </c>
      <c r="AX304" s="12" t="s">
        <v>72</v>
      </c>
      <c r="AY304" s="254" t="s">
        <v>164</v>
      </c>
    </row>
    <row r="305" s="13" customFormat="1">
      <c r="B305" s="255"/>
      <c r="C305" s="256"/>
      <c r="D305" s="235" t="s">
        <v>173</v>
      </c>
      <c r="E305" s="257" t="s">
        <v>21</v>
      </c>
      <c r="F305" s="258" t="s">
        <v>177</v>
      </c>
      <c r="G305" s="256"/>
      <c r="H305" s="259">
        <v>21</v>
      </c>
      <c r="I305" s="260"/>
      <c r="J305" s="256"/>
      <c r="K305" s="256"/>
      <c r="L305" s="261"/>
      <c r="M305" s="262"/>
      <c r="N305" s="263"/>
      <c r="O305" s="263"/>
      <c r="P305" s="263"/>
      <c r="Q305" s="263"/>
      <c r="R305" s="263"/>
      <c r="S305" s="263"/>
      <c r="T305" s="264"/>
      <c r="AT305" s="265" t="s">
        <v>173</v>
      </c>
      <c r="AU305" s="265" t="s">
        <v>82</v>
      </c>
      <c r="AV305" s="13" t="s">
        <v>171</v>
      </c>
      <c r="AW305" s="13" t="s">
        <v>35</v>
      </c>
      <c r="AX305" s="13" t="s">
        <v>80</v>
      </c>
      <c r="AY305" s="265" t="s">
        <v>164</v>
      </c>
    </row>
    <row r="306" s="1" customFormat="1" ht="16.5" customHeight="1">
      <c r="B306" s="46"/>
      <c r="C306" s="221" t="s">
        <v>385</v>
      </c>
      <c r="D306" s="221" t="s">
        <v>166</v>
      </c>
      <c r="E306" s="222" t="s">
        <v>647</v>
      </c>
      <c r="F306" s="223" t="s">
        <v>648</v>
      </c>
      <c r="G306" s="224" t="s">
        <v>169</v>
      </c>
      <c r="H306" s="225">
        <v>21</v>
      </c>
      <c r="I306" s="226"/>
      <c r="J306" s="227">
        <f>ROUND(I306*H306,2)</f>
        <v>0</v>
      </c>
      <c r="K306" s="223" t="s">
        <v>170</v>
      </c>
      <c r="L306" s="72"/>
      <c r="M306" s="228" t="s">
        <v>21</v>
      </c>
      <c r="N306" s="229" t="s">
        <v>43</v>
      </c>
      <c r="O306" s="47"/>
      <c r="P306" s="230">
        <f>O306*H306</f>
        <v>0</v>
      </c>
      <c r="Q306" s="230">
        <v>0</v>
      </c>
      <c r="R306" s="230">
        <f>Q306*H306</f>
        <v>0</v>
      </c>
      <c r="S306" s="230">
        <v>0</v>
      </c>
      <c r="T306" s="231">
        <f>S306*H306</f>
        <v>0</v>
      </c>
      <c r="AR306" s="24" t="s">
        <v>193</v>
      </c>
      <c r="AT306" s="24" t="s">
        <v>166</v>
      </c>
      <c r="AU306" s="24" t="s">
        <v>82</v>
      </c>
      <c r="AY306" s="24" t="s">
        <v>164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24" t="s">
        <v>80</v>
      </c>
      <c r="BK306" s="232">
        <f>ROUND(I306*H306,2)</f>
        <v>0</v>
      </c>
      <c r="BL306" s="24" t="s">
        <v>193</v>
      </c>
      <c r="BM306" s="24" t="s">
        <v>902</v>
      </c>
    </row>
    <row r="307" s="11" customFormat="1">
      <c r="B307" s="233"/>
      <c r="C307" s="234"/>
      <c r="D307" s="235" t="s">
        <v>173</v>
      </c>
      <c r="E307" s="236" t="s">
        <v>21</v>
      </c>
      <c r="F307" s="237" t="s">
        <v>828</v>
      </c>
      <c r="G307" s="234"/>
      <c r="H307" s="236" t="s">
        <v>21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AT307" s="243" t="s">
        <v>173</v>
      </c>
      <c r="AU307" s="243" t="s">
        <v>82</v>
      </c>
      <c r="AV307" s="11" t="s">
        <v>80</v>
      </c>
      <c r="AW307" s="11" t="s">
        <v>35</v>
      </c>
      <c r="AX307" s="11" t="s">
        <v>72</v>
      </c>
      <c r="AY307" s="243" t="s">
        <v>164</v>
      </c>
    </row>
    <row r="308" s="12" customFormat="1">
      <c r="B308" s="244"/>
      <c r="C308" s="245"/>
      <c r="D308" s="235" t="s">
        <v>173</v>
      </c>
      <c r="E308" s="246" t="s">
        <v>21</v>
      </c>
      <c r="F308" s="247" t="s">
        <v>9</v>
      </c>
      <c r="G308" s="245"/>
      <c r="H308" s="248">
        <v>21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AT308" s="254" t="s">
        <v>173</v>
      </c>
      <c r="AU308" s="254" t="s">
        <v>82</v>
      </c>
      <c r="AV308" s="12" t="s">
        <v>82</v>
      </c>
      <c r="AW308" s="12" t="s">
        <v>35</v>
      </c>
      <c r="AX308" s="12" t="s">
        <v>72</v>
      </c>
      <c r="AY308" s="254" t="s">
        <v>164</v>
      </c>
    </row>
    <row r="309" s="13" customFormat="1">
      <c r="B309" s="255"/>
      <c r="C309" s="256"/>
      <c r="D309" s="235" t="s">
        <v>173</v>
      </c>
      <c r="E309" s="257" t="s">
        <v>21</v>
      </c>
      <c r="F309" s="258" t="s">
        <v>177</v>
      </c>
      <c r="G309" s="256"/>
      <c r="H309" s="259">
        <v>21</v>
      </c>
      <c r="I309" s="260"/>
      <c r="J309" s="256"/>
      <c r="K309" s="256"/>
      <c r="L309" s="261"/>
      <c r="M309" s="262"/>
      <c r="N309" s="263"/>
      <c r="O309" s="263"/>
      <c r="P309" s="263"/>
      <c r="Q309" s="263"/>
      <c r="R309" s="263"/>
      <c r="S309" s="263"/>
      <c r="T309" s="264"/>
      <c r="AT309" s="265" t="s">
        <v>173</v>
      </c>
      <c r="AU309" s="265" t="s">
        <v>82</v>
      </c>
      <c r="AV309" s="13" t="s">
        <v>171</v>
      </c>
      <c r="AW309" s="13" t="s">
        <v>35</v>
      </c>
      <c r="AX309" s="13" t="s">
        <v>80</v>
      </c>
      <c r="AY309" s="265" t="s">
        <v>164</v>
      </c>
    </row>
    <row r="310" s="1" customFormat="1" ht="25.5" customHeight="1">
      <c r="B310" s="46"/>
      <c r="C310" s="221" t="s">
        <v>391</v>
      </c>
      <c r="D310" s="221" t="s">
        <v>166</v>
      </c>
      <c r="E310" s="222" t="s">
        <v>651</v>
      </c>
      <c r="F310" s="223" t="s">
        <v>652</v>
      </c>
      <c r="G310" s="224" t="s">
        <v>169</v>
      </c>
      <c r="H310" s="225">
        <v>21</v>
      </c>
      <c r="I310" s="226"/>
      <c r="J310" s="227">
        <f>ROUND(I310*H310,2)</f>
        <v>0</v>
      </c>
      <c r="K310" s="223" t="s">
        <v>170</v>
      </c>
      <c r="L310" s="72"/>
      <c r="M310" s="228" t="s">
        <v>21</v>
      </c>
      <c r="N310" s="229" t="s">
        <v>43</v>
      </c>
      <c r="O310" s="47"/>
      <c r="P310" s="230">
        <f>O310*H310</f>
        <v>0</v>
      </c>
      <c r="Q310" s="230">
        <v>0</v>
      </c>
      <c r="R310" s="230">
        <f>Q310*H310</f>
        <v>0</v>
      </c>
      <c r="S310" s="230">
        <v>0</v>
      </c>
      <c r="T310" s="231">
        <f>S310*H310</f>
        <v>0</v>
      </c>
      <c r="AR310" s="24" t="s">
        <v>193</v>
      </c>
      <c r="AT310" s="24" t="s">
        <v>166</v>
      </c>
      <c r="AU310" s="24" t="s">
        <v>82</v>
      </c>
      <c r="AY310" s="24" t="s">
        <v>164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24" t="s">
        <v>80</v>
      </c>
      <c r="BK310" s="232">
        <f>ROUND(I310*H310,2)</f>
        <v>0</v>
      </c>
      <c r="BL310" s="24" t="s">
        <v>193</v>
      </c>
      <c r="BM310" s="24" t="s">
        <v>903</v>
      </c>
    </row>
    <row r="311" s="11" customFormat="1">
      <c r="B311" s="233"/>
      <c r="C311" s="234"/>
      <c r="D311" s="235" t="s">
        <v>173</v>
      </c>
      <c r="E311" s="236" t="s">
        <v>21</v>
      </c>
      <c r="F311" s="237" t="s">
        <v>828</v>
      </c>
      <c r="G311" s="234"/>
      <c r="H311" s="236" t="s">
        <v>21</v>
      </c>
      <c r="I311" s="238"/>
      <c r="J311" s="234"/>
      <c r="K311" s="234"/>
      <c r="L311" s="239"/>
      <c r="M311" s="240"/>
      <c r="N311" s="241"/>
      <c r="O311" s="241"/>
      <c r="P311" s="241"/>
      <c r="Q311" s="241"/>
      <c r="R311" s="241"/>
      <c r="S311" s="241"/>
      <c r="T311" s="242"/>
      <c r="AT311" s="243" t="s">
        <v>173</v>
      </c>
      <c r="AU311" s="243" t="s">
        <v>82</v>
      </c>
      <c r="AV311" s="11" t="s">
        <v>80</v>
      </c>
      <c r="AW311" s="11" t="s">
        <v>35</v>
      </c>
      <c r="AX311" s="11" t="s">
        <v>72</v>
      </c>
      <c r="AY311" s="243" t="s">
        <v>164</v>
      </c>
    </row>
    <row r="312" s="11" customFormat="1">
      <c r="B312" s="233"/>
      <c r="C312" s="234"/>
      <c r="D312" s="235" t="s">
        <v>173</v>
      </c>
      <c r="E312" s="236" t="s">
        <v>21</v>
      </c>
      <c r="F312" s="237" t="s">
        <v>654</v>
      </c>
      <c r="G312" s="234"/>
      <c r="H312" s="236" t="s">
        <v>21</v>
      </c>
      <c r="I312" s="238"/>
      <c r="J312" s="234"/>
      <c r="K312" s="234"/>
      <c r="L312" s="239"/>
      <c r="M312" s="240"/>
      <c r="N312" s="241"/>
      <c r="O312" s="241"/>
      <c r="P312" s="241"/>
      <c r="Q312" s="241"/>
      <c r="R312" s="241"/>
      <c r="S312" s="241"/>
      <c r="T312" s="242"/>
      <c r="AT312" s="243" t="s">
        <v>173</v>
      </c>
      <c r="AU312" s="243" t="s">
        <v>82</v>
      </c>
      <c r="AV312" s="11" t="s">
        <v>80</v>
      </c>
      <c r="AW312" s="11" t="s">
        <v>35</v>
      </c>
      <c r="AX312" s="11" t="s">
        <v>72</v>
      </c>
      <c r="AY312" s="243" t="s">
        <v>164</v>
      </c>
    </row>
    <row r="313" s="11" customFormat="1">
      <c r="B313" s="233"/>
      <c r="C313" s="234"/>
      <c r="D313" s="235" t="s">
        <v>173</v>
      </c>
      <c r="E313" s="236" t="s">
        <v>21</v>
      </c>
      <c r="F313" s="237" t="s">
        <v>655</v>
      </c>
      <c r="G313" s="234"/>
      <c r="H313" s="236" t="s">
        <v>21</v>
      </c>
      <c r="I313" s="238"/>
      <c r="J313" s="234"/>
      <c r="K313" s="234"/>
      <c r="L313" s="239"/>
      <c r="M313" s="240"/>
      <c r="N313" s="241"/>
      <c r="O313" s="241"/>
      <c r="P313" s="241"/>
      <c r="Q313" s="241"/>
      <c r="R313" s="241"/>
      <c r="S313" s="241"/>
      <c r="T313" s="242"/>
      <c r="AT313" s="243" t="s">
        <v>173</v>
      </c>
      <c r="AU313" s="243" t="s">
        <v>82</v>
      </c>
      <c r="AV313" s="11" t="s">
        <v>80</v>
      </c>
      <c r="AW313" s="11" t="s">
        <v>35</v>
      </c>
      <c r="AX313" s="11" t="s">
        <v>72</v>
      </c>
      <c r="AY313" s="243" t="s">
        <v>164</v>
      </c>
    </row>
    <row r="314" s="12" customFormat="1">
      <c r="B314" s="244"/>
      <c r="C314" s="245"/>
      <c r="D314" s="235" t="s">
        <v>173</v>
      </c>
      <c r="E314" s="246" t="s">
        <v>21</v>
      </c>
      <c r="F314" s="247" t="s">
        <v>9</v>
      </c>
      <c r="G314" s="245"/>
      <c r="H314" s="248">
        <v>21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AT314" s="254" t="s">
        <v>173</v>
      </c>
      <c r="AU314" s="254" t="s">
        <v>82</v>
      </c>
      <c r="AV314" s="12" t="s">
        <v>82</v>
      </c>
      <c r="AW314" s="12" t="s">
        <v>35</v>
      </c>
      <c r="AX314" s="12" t="s">
        <v>72</v>
      </c>
      <c r="AY314" s="254" t="s">
        <v>164</v>
      </c>
    </row>
    <row r="315" s="13" customFormat="1">
      <c r="B315" s="255"/>
      <c r="C315" s="256"/>
      <c r="D315" s="235" t="s">
        <v>173</v>
      </c>
      <c r="E315" s="257" t="s">
        <v>21</v>
      </c>
      <c r="F315" s="258" t="s">
        <v>177</v>
      </c>
      <c r="G315" s="256"/>
      <c r="H315" s="259">
        <v>21</v>
      </c>
      <c r="I315" s="260"/>
      <c r="J315" s="256"/>
      <c r="K315" s="256"/>
      <c r="L315" s="261"/>
      <c r="M315" s="262"/>
      <c r="N315" s="263"/>
      <c r="O315" s="263"/>
      <c r="P315" s="263"/>
      <c r="Q315" s="263"/>
      <c r="R315" s="263"/>
      <c r="S315" s="263"/>
      <c r="T315" s="264"/>
      <c r="AT315" s="265" t="s">
        <v>173</v>
      </c>
      <c r="AU315" s="265" t="s">
        <v>82</v>
      </c>
      <c r="AV315" s="13" t="s">
        <v>171</v>
      </c>
      <c r="AW315" s="13" t="s">
        <v>35</v>
      </c>
      <c r="AX315" s="13" t="s">
        <v>80</v>
      </c>
      <c r="AY315" s="265" t="s">
        <v>164</v>
      </c>
    </row>
    <row r="316" s="1" customFormat="1" ht="16.5" customHeight="1">
      <c r="B316" s="46"/>
      <c r="C316" s="266" t="s">
        <v>397</v>
      </c>
      <c r="D316" s="266" t="s">
        <v>238</v>
      </c>
      <c r="E316" s="267" t="s">
        <v>658</v>
      </c>
      <c r="F316" s="268" t="s">
        <v>659</v>
      </c>
      <c r="G316" s="269" t="s">
        <v>340</v>
      </c>
      <c r="H316" s="270">
        <v>12.6</v>
      </c>
      <c r="I316" s="271"/>
      <c r="J316" s="272">
        <f>ROUND(I316*H316,2)</f>
        <v>0</v>
      </c>
      <c r="K316" s="268" t="s">
        <v>21</v>
      </c>
      <c r="L316" s="273"/>
      <c r="M316" s="274" t="s">
        <v>21</v>
      </c>
      <c r="N316" s="275" t="s">
        <v>43</v>
      </c>
      <c r="O316" s="47"/>
      <c r="P316" s="230">
        <f>O316*H316</f>
        <v>0</v>
      </c>
      <c r="Q316" s="230">
        <v>0.001</v>
      </c>
      <c r="R316" s="230">
        <f>Q316*H316</f>
        <v>0.0126</v>
      </c>
      <c r="S316" s="230">
        <v>0</v>
      </c>
      <c r="T316" s="231">
        <f>S316*H316</f>
        <v>0</v>
      </c>
      <c r="AR316" s="24" t="s">
        <v>370</v>
      </c>
      <c r="AT316" s="24" t="s">
        <v>238</v>
      </c>
      <c r="AU316" s="24" t="s">
        <v>82</v>
      </c>
      <c r="AY316" s="24" t="s">
        <v>164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24" t="s">
        <v>80</v>
      </c>
      <c r="BK316" s="232">
        <f>ROUND(I316*H316,2)</f>
        <v>0</v>
      </c>
      <c r="BL316" s="24" t="s">
        <v>193</v>
      </c>
      <c r="BM316" s="24" t="s">
        <v>904</v>
      </c>
    </row>
    <row r="317" s="11" customFormat="1">
      <c r="B317" s="233"/>
      <c r="C317" s="234"/>
      <c r="D317" s="235" t="s">
        <v>173</v>
      </c>
      <c r="E317" s="236" t="s">
        <v>21</v>
      </c>
      <c r="F317" s="237" t="s">
        <v>828</v>
      </c>
      <c r="G317" s="234"/>
      <c r="H317" s="236" t="s">
        <v>21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AT317" s="243" t="s">
        <v>173</v>
      </c>
      <c r="AU317" s="243" t="s">
        <v>82</v>
      </c>
      <c r="AV317" s="11" t="s">
        <v>80</v>
      </c>
      <c r="AW317" s="11" t="s">
        <v>35</v>
      </c>
      <c r="AX317" s="11" t="s">
        <v>72</v>
      </c>
      <c r="AY317" s="243" t="s">
        <v>164</v>
      </c>
    </row>
    <row r="318" s="11" customFormat="1">
      <c r="B318" s="233"/>
      <c r="C318" s="234"/>
      <c r="D318" s="235" t="s">
        <v>173</v>
      </c>
      <c r="E318" s="236" t="s">
        <v>21</v>
      </c>
      <c r="F318" s="237" t="s">
        <v>654</v>
      </c>
      <c r="G318" s="234"/>
      <c r="H318" s="236" t="s">
        <v>21</v>
      </c>
      <c r="I318" s="238"/>
      <c r="J318" s="234"/>
      <c r="K318" s="234"/>
      <c r="L318" s="239"/>
      <c r="M318" s="240"/>
      <c r="N318" s="241"/>
      <c r="O318" s="241"/>
      <c r="P318" s="241"/>
      <c r="Q318" s="241"/>
      <c r="R318" s="241"/>
      <c r="S318" s="241"/>
      <c r="T318" s="242"/>
      <c r="AT318" s="243" t="s">
        <v>173</v>
      </c>
      <c r="AU318" s="243" t="s">
        <v>82</v>
      </c>
      <c r="AV318" s="11" t="s">
        <v>80</v>
      </c>
      <c r="AW318" s="11" t="s">
        <v>35</v>
      </c>
      <c r="AX318" s="11" t="s">
        <v>72</v>
      </c>
      <c r="AY318" s="243" t="s">
        <v>164</v>
      </c>
    </row>
    <row r="319" s="11" customFormat="1">
      <c r="B319" s="233"/>
      <c r="C319" s="234"/>
      <c r="D319" s="235" t="s">
        <v>173</v>
      </c>
      <c r="E319" s="236" t="s">
        <v>21</v>
      </c>
      <c r="F319" s="237" t="s">
        <v>655</v>
      </c>
      <c r="G319" s="234"/>
      <c r="H319" s="236" t="s">
        <v>21</v>
      </c>
      <c r="I319" s="238"/>
      <c r="J319" s="234"/>
      <c r="K319" s="234"/>
      <c r="L319" s="239"/>
      <c r="M319" s="240"/>
      <c r="N319" s="241"/>
      <c r="O319" s="241"/>
      <c r="P319" s="241"/>
      <c r="Q319" s="241"/>
      <c r="R319" s="241"/>
      <c r="S319" s="241"/>
      <c r="T319" s="242"/>
      <c r="AT319" s="243" t="s">
        <v>173</v>
      </c>
      <c r="AU319" s="243" t="s">
        <v>82</v>
      </c>
      <c r="AV319" s="11" t="s">
        <v>80</v>
      </c>
      <c r="AW319" s="11" t="s">
        <v>35</v>
      </c>
      <c r="AX319" s="11" t="s">
        <v>72</v>
      </c>
      <c r="AY319" s="243" t="s">
        <v>164</v>
      </c>
    </row>
    <row r="320" s="12" customFormat="1">
      <c r="B320" s="244"/>
      <c r="C320" s="245"/>
      <c r="D320" s="235" t="s">
        <v>173</v>
      </c>
      <c r="E320" s="246" t="s">
        <v>21</v>
      </c>
      <c r="F320" s="247" t="s">
        <v>905</v>
      </c>
      <c r="G320" s="245"/>
      <c r="H320" s="248">
        <v>12.6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AT320" s="254" t="s">
        <v>173</v>
      </c>
      <c r="AU320" s="254" t="s">
        <v>82</v>
      </c>
      <c r="AV320" s="12" t="s">
        <v>82</v>
      </c>
      <c r="AW320" s="12" t="s">
        <v>35</v>
      </c>
      <c r="AX320" s="12" t="s">
        <v>72</v>
      </c>
      <c r="AY320" s="254" t="s">
        <v>164</v>
      </c>
    </row>
    <row r="321" s="13" customFormat="1">
      <c r="B321" s="255"/>
      <c r="C321" s="256"/>
      <c r="D321" s="235" t="s">
        <v>173</v>
      </c>
      <c r="E321" s="257" t="s">
        <v>21</v>
      </c>
      <c r="F321" s="258" t="s">
        <v>177</v>
      </c>
      <c r="G321" s="256"/>
      <c r="H321" s="259">
        <v>12.6</v>
      </c>
      <c r="I321" s="260"/>
      <c r="J321" s="256"/>
      <c r="K321" s="256"/>
      <c r="L321" s="261"/>
      <c r="M321" s="262"/>
      <c r="N321" s="263"/>
      <c r="O321" s="263"/>
      <c r="P321" s="263"/>
      <c r="Q321" s="263"/>
      <c r="R321" s="263"/>
      <c r="S321" s="263"/>
      <c r="T321" s="264"/>
      <c r="AT321" s="265" t="s">
        <v>173</v>
      </c>
      <c r="AU321" s="265" t="s">
        <v>82</v>
      </c>
      <c r="AV321" s="13" t="s">
        <v>171</v>
      </c>
      <c r="AW321" s="13" t="s">
        <v>35</v>
      </c>
      <c r="AX321" s="13" t="s">
        <v>80</v>
      </c>
      <c r="AY321" s="265" t="s">
        <v>164</v>
      </c>
    </row>
    <row r="322" s="1" customFormat="1" ht="25.5" customHeight="1">
      <c r="B322" s="46"/>
      <c r="C322" s="221" t="s">
        <v>403</v>
      </c>
      <c r="D322" s="221" t="s">
        <v>166</v>
      </c>
      <c r="E322" s="222" t="s">
        <v>666</v>
      </c>
      <c r="F322" s="223" t="s">
        <v>667</v>
      </c>
      <c r="G322" s="224" t="s">
        <v>169</v>
      </c>
      <c r="H322" s="225">
        <v>21</v>
      </c>
      <c r="I322" s="226"/>
      <c r="J322" s="227">
        <f>ROUND(I322*H322,2)</f>
        <v>0</v>
      </c>
      <c r="K322" s="223" t="s">
        <v>170</v>
      </c>
      <c r="L322" s="72"/>
      <c r="M322" s="228" t="s">
        <v>21</v>
      </c>
      <c r="N322" s="229" t="s">
        <v>43</v>
      </c>
      <c r="O322" s="47"/>
      <c r="P322" s="230">
        <f>O322*H322</f>
        <v>0</v>
      </c>
      <c r="Q322" s="230">
        <v>0</v>
      </c>
      <c r="R322" s="230">
        <f>Q322*H322</f>
        <v>0</v>
      </c>
      <c r="S322" s="230">
        <v>0</v>
      </c>
      <c r="T322" s="231">
        <f>S322*H322</f>
        <v>0</v>
      </c>
      <c r="AR322" s="24" t="s">
        <v>193</v>
      </c>
      <c r="AT322" s="24" t="s">
        <v>166</v>
      </c>
      <c r="AU322" s="24" t="s">
        <v>82</v>
      </c>
      <c r="AY322" s="24" t="s">
        <v>164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24" t="s">
        <v>80</v>
      </c>
      <c r="BK322" s="232">
        <f>ROUND(I322*H322,2)</f>
        <v>0</v>
      </c>
      <c r="BL322" s="24" t="s">
        <v>193</v>
      </c>
      <c r="BM322" s="24" t="s">
        <v>906</v>
      </c>
    </row>
    <row r="323" s="11" customFormat="1">
      <c r="B323" s="233"/>
      <c r="C323" s="234"/>
      <c r="D323" s="235" t="s">
        <v>173</v>
      </c>
      <c r="E323" s="236" t="s">
        <v>21</v>
      </c>
      <c r="F323" s="237" t="s">
        <v>828</v>
      </c>
      <c r="G323" s="234"/>
      <c r="H323" s="236" t="s">
        <v>21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AT323" s="243" t="s">
        <v>173</v>
      </c>
      <c r="AU323" s="243" t="s">
        <v>82</v>
      </c>
      <c r="AV323" s="11" t="s">
        <v>80</v>
      </c>
      <c r="AW323" s="11" t="s">
        <v>35</v>
      </c>
      <c r="AX323" s="11" t="s">
        <v>72</v>
      </c>
      <c r="AY323" s="243" t="s">
        <v>164</v>
      </c>
    </row>
    <row r="324" s="11" customFormat="1">
      <c r="B324" s="233"/>
      <c r="C324" s="234"/>
      <c r="D324" s="235" t="s">
        <v>173</v>
      </c>
      <c r="E324" s="236" t="s">
        <v>21</v>
      </c>
      <c r="F324" s="237" t="s">
        <v>654</v>
      </c>
      <c r="G324" s="234"/>
      <c r="H324" s="236" t="s">
        <v>21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AT324" s="243" t="s">
        <v>173</v>
      </c>
      <c r="AU324" s="243" t="s">
        <v>82</v>
      </c>
      <c r="AV324" s="11" t="s">
        <v>80</v>
      </c>
      <c r="AW324" s="11" t="s">
        <v>35</v>
      </c>
      <c r="AX324" s="11" t="s">
        <v>72</v>
      </c>
      <c r="AY324" s="243" t="s">
        <v>164</v>
      </c>
    </row>
    <row r="325" s="11" customFormat="1">
      <c r="B325" s="233"/>
      <c r="C325" s="234"/>
      <c r="D325" s="235" t="s">
        <v>173</v>
      </c>
      <c r="E325" s="236" t="s">
        <v>21</v>
      </c>
      <c r="F325" s="237" t="s">
        <v>669</v>
      </c>
      <c r="G325" s="234"/>
      <c r="H325" s="236" t="s">
        <v>21</v>
      </c>
      <c r="I325" s="238"/>
      <c r="J325" s="234"/>
      <c r="K325" s="234"/>
      <c r="L325" s="239"/>
      <c r="M325" s="240"/>
      <c r="N325" s="241"/>
      <c r="O325" s="241"/>
      <c r="P325" s="241"/>
      <c r="Q325" s="241"/>
      <c r="R325" s="241"/>
      <c r="S325" s="241"/>
      <c r="T325" s="242"/>
      <c r="AT325" s="243" t="s">
        <v>173</v>
      </c>
      <c r="AU325" s="243" t="s">
        <v>82</v>
      </c>
      <c r="AV325" s="11" t="s">
        <v>80</v>
      </c>
      <c r="AW325" s="11" t="s">
        <v>35</v>
      </c>
      <c r="AX325" s="11" t="s">
        <v>72</v>
      </c>
      <c r="AY325" s="243" t="s">
        <v>164</v>
      </c>
    </row>
    <row r="326" s="12" customFormat="1">
      <c r="B326" s="244"/>
      <c r="C326" s="245"/>
      <c r="D326" s="235" t="s">
        <v>173</v>
      </c>
      <c r="E326" s="246" t="s">
        <v>21</v>
      </c>
      <c r="F326" s="247" t="s">
        <v>9</v>
      </c>
      <c r="G326" s="245"/>
      <c r="H326" s="248">
        <v>21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AT326" s="254" t="s">
        <v>173</v>
      </c>
      <c r="AU326" s="254" t="s">
        <v>82</v>
      </c>
      <c r="AV326" s="12" t="s">
        <v>82</v>
      </c>
      <c r="AW326" s="12" t="s">
        <v>35</v>
      </c>
      <c r="AX326" s="12" t="s">
        <v>72</v>
      </c>
      <c r="AY326" s="254" t="s">
        <v>164</v>
      </c>
    </row>
    <row r="327" s="13" customFormat="1">
      <c r="B327" s="255"/>
      <c r="C327" s="256"/>
      <c r="D327" s="235" t="s">
        <v>173</v>
      </c>
      <c r="E327" s="257" t="s">
        <v>21</v>
      </c>
      <c r="F327" s="258" t="s">
        <v>177</v>
      </c>
      <c r="G327" s="256"/>
      <c r="H327" s="259">
        <v>21</v>
      </c>
      <c r="I327" s="260"/>
      <c r="J327" s="256"/>
      <c r="K327" s="256"/>
      <c r="L327" s="261"/>
      <c r="M327" s="262"/>
      <c r="N327" s="263"/>
      <c r="O327" s="263"/>
      <c r="P327" s="263"/>
      <c r="Q327" s="263"/>
      <c r="R327" s="263"/>
      <c r="S327" s="263"/>
      <c r="T327" s="264"/>
      <c r="AT327" s="265" t="s">
        <v>173</v>
      </c>
      <c r="AU327" s="265" t="s">
        <v>82</v>
      </c>
      <c r="AV327" s="13" t="s">
        <v>171</v>
      </c>
      <c r="AW327" s="13" t="s">
        <v>35</v>
      </c>
      <c r="AX327" s="13" t="s">
        <v>80</v>
      </c>
      <c r="AY327" s="265" t="s">
        <v>164</v>
      </c>
    </row>
    <row r="328" s="1" customFormat="1" ht="16.5" customHeight="1">
      <c r="B328" s="46"/>
      <c r="C328" s="266" t="s">
        <v>416</v>
      </c>
      <c r="D328" s="266" t="s">
        <v>238</v>
      </c>
      <c r="E328" s="267" t="s">
        <v>676</v>
      </c>
      <c r="F328" s="268" t="s">
        <v>677</v>
      </c>
      <c r="G328" s="269" t="s">
        <v>340</v>
      </c>
      <c r="H328" s="270">
        <v>126</v>
      </c>
      <c r="I328" s="271"/>
      <c r="J328" s="272">
        <f>ROUND(I328*H328,2)</f>
        <v>0</v>
      </c>
      <c r="K328" s="268" t="s">
        <v>21</v>
      </c>
      <c r="L328" s="273"/>
      <c r="M328" s="274" t="s">
        <v>21</v>
      </c>
      <c r="N328" s="275" t="s">
        <v>43</v>
      </c>
      <c r="O328" s="47"/>
      <c r="P328" s="230">
        <f>O328*H328</f>
        <v>0</v>
      </c>
      <c r="Q328" s="230">
        <v>0.001</v>
      </c>
      <c r="R328" s="230">
        <f>Q328*H328</f>
        <v>0.126</v>
      </c>
      <c r="S328" s="230">
        <v>0</v>
      </c>
      <c r="T328" s="231">
        <f>S328*H328</f>
        <v>0</v>
      </c>
      <c r="AR328" s="24" t="s">
        <v>370</v>
      </c>
      <c r="AT328" s="24" t="s">
        <v>238</v>
      </c>
      <c r="AU328" s="24" t="s">
        <v>82</v>
      </c>
      <c r="AY328" s="24" t="s">
        <v>164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24" t="s">
        <v>80</v>
      </c>
      <c r="BK328" s="232">
        <f>ROUND(I328*H328,2)</f>
        <v>0</v>
      </c>
      <c r="BL328" s="24" t="s">
        <v>193</v>
      </c>
      <c r="BM328" s="24" t="s">
        <v>907</v>
      </c>
    </row>
    <row r="329" s="11" customFormat="1">
      <c r="B329" s="233"/>
      <c r="C329" s="234"/>
      <c r="D329" s="235" t="s">
        <v>173</v>
      </c>
      <c r="E329" s="236" t="s">
        <v>21</v>
      </c>
      <c r="F329" s="237" t="s">
        <v>828</v>
      </c>
      <c r="G329" s="234"/>
      <c r="H329" s="236" t="s">
        <v>21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AT329" s="243" t="s">
        <v>173</v>
      </c>
      <c r="AU329" s="243" t="s">
        <v>82</v>
      </c>
      <c r="AV329" s="11" t="s">
        <v>80</v>
      </c>
      <c r="AW329" s="11" t="s">
        <v>35</v>
      </c>
      <c r="AX329" s="11" t="s">
        <v>72</v>
      </c>
      <c r="AY329" s="243" t="s">
        <v>164</v>
      </c>
    </row>
    <row r="330" s="11" customFormat="1">
      <c r="B330" s="233"/>
      <c r="C330" s="234"/>
      <c r="D330" s="235" t="s">
        <v>173</v>
      </c>
      <c r="E330" s="236" t="s">
        <v>21</v>
      </c>
      <c r="F330" s="237" t="s">
        <v>654</v>
      </c>
      <c r="G330" s="234"/>
      <c r="H330" s="236" t="s">
        <v>21</v>
      </c>
      <c r="I330" s="238"/>
      <c r="J330" s="234"/>
      <c r="K330" s="234"/>
      <c r="L330" s="239"/>
      <c r="M330" s="240"/>
      <c r="N330" s="241"/>
      <c r="O330" s="241"/>
      <c r="P330" s="241"/>
      <c r="Q330" s="241"/>
      <c r="R330" s="241"/>
      <c r="S330" s="241"/>
      <c r="T330" s="242"/>
      <c r="AT330" s="243" t="s">
        <v>173</v>
      </c>
      <c r="AU330" s="243" t="s">
        <v>82</v>
      </c>
      <c r="AV330" s="11" t="s">
        <v>80</v>
      </c>
      <c r="AW330" s="11" t="s">
        <v>35</v>
      </c>
      <c r="AX330" s="11" t="s">
        <v>72</v>
      </c>
      <c r="AY330" s="243" t="s">
        <v>164</v>
      </c>
    </row>
    <row r="331" s="11" customFormat="1">
      <c r="B331" s="233"/>
      <c r="C331" s="234"/>
      <c r="D331" s="235" t="s">
        <v>173</v>
      </c>
      <c r="E331" s="236" t="s">
        <v>21</v>
      </c>
      <c r="F331" s="237" t="s">
        <v>669</v>
      </c>
      <c r="G331" s="234"/>
      <c r="H331" s="236" t="s">
        <v>21</v>
      </c>
      <c r="I331" s="238"/>
      <c r="J331" s="234"/>
      <c r="K331" s="234"/>
      <c r="L331" s="239"/>
      <c r="M331" s="240"/>
      <c r="N331" s="241"/>
      <c r="O331" s="241"/>
      <c r="P331" s="241"/>
      <c r="Q331" s="241"/>
      <c r="R331" s="241"/>
      <c r="S331" s="241"/>
      <c r="T331" s="242"/>
      <c r="AT331" s="243" t="s">
        <v>173</v>
      </c>
      <c r="AU331" s="243" t="s">
        <v>82</v>
      </c>
      <c r="AV331" s="11" t="s">
        <v>80</v>
      </c>
      <c r="AW331" s="11" t="s">
        <v>35</v>
      </c>
      <c r="AX331" s="11" t="s">
        <v>72</v>
      </c>
      <c r="AY331" s="243" t="s">
        <v>164</v>
      </c>
    </row>
    <row r="332" s="12" customFormat="1">
      <c r="B332" s="244"/>
      <c r="C332" s="245"/>
      <c r="D332" s="235" t="s">
        <v>173</v>
      </c>
      <c r="E332" s="246" t="s">
        <v>21</v>
      </c>
      <c r="F332" s="247" t="s">
        <v>836</v>
      </c>
      <c r="G332" s="245"/>
      <c r="H332" s="248">
        <v>126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AT332" s="254" t="s">
        <v>173</v>
      </c>
      <c r="AU332" s="254" t="s">
        <v>82</v>
      </c>
      <c r="AV332" s="12" t="s">
        <v>82</v>
      </c>
      <c r="AW332" s="12" t="s">
        <v>35</v>
      </c>
      <c r="AX332" s="12" t="s">
        <v>72</v>
      </c>
      <c r="AY332" s="254" t="s">
        <v>164</v>
      </c>
    </row>
    <row r="333" s="12" customFormat="1">
      <c r="B333" s="244"/>
      <c r="C333" s="245"/>
      <c r="D333" s="235" t="s">
        <v>173</v>
      </c>
      <c r="E333" s="246" t="s">
        <v>21</v>
      </c>
      <c r="F333" s="247" t="s">
        <v>21</v>
      </c>
      <c r="G333" s="245"/>
      <c r="H333" s="248">
        <v>0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AT333" s="254" t="s">
        <v>173</v>
      </c>
      <c r="AU333" s="254" t="s">
        <v>82</v>
      </c>
      <c r="AV333" s="12" t="s">
        <v>82</v>
      </c>
      <c r="AW333" s="12" t="s">
        <v>35</v>
      </c>
      <c r="AX333" s="12" t="s">
        <v>72</v>
      </c>
      <c r="AY333" s="254" t="s">
        <v>164</v>
      </c>
    </row>
    <row r="334" s="13" customFormat="1">
      <c r="B334" s="255"/>
      <c r="C334" s="256"/>
      <c r="D334" s="235" t="s">
        <v>173</v>
      </c>
      <c r="E334" s="257" t="s">
        <v>21</v>
      </c>
      <c r="F334" s="258" t="s">
        <v>177</v>
      </c>
      <c r="G334" s="256"/>
      <c r="H334" s="259">
        <v>126</v>
      </c>
      <c r="I334" s="260"/>
      <c r="J334" s="256"/>
      <c r="K334" s="256"/>
      <c r="L334" s="261"/>
      <c r="M334" s="262"/>
      <c r="N334" s="263"/>
      <c r="O334" s="263"/>
      <c r="P334" s="263"/>
      <c r="Q334" s="263"/>
      <c r="R334" s="263"/>
      <c r="S334" s="263"/>
      <c r="T334" s="264"/>
      <c r="AT334" s="265" t="s">
        <v>173</v>
      </c>
      <c r="AU334" s="265" t="s">
        <v>82</v>
      </c>
      <c r="AV334" s="13" t="s">
        <v>171</v>
      </c>
      <c r="AW334" s="13" t="s">
        <v>35</v>
      </c>
      <c r="AX334" s="13" t="s">
        <v>80</v>
      </c>
      <c r="AY334" s="265" t="s">
        <v>164</v>
      </c>
    </row>
    <row r="335" s="1" customFormat="1" ht="38.25" customHeight="1">
      <c r="B335" s="46"/>
      <c r="C335" s="221" t="s">
        <v>423</v>
      </c>
      <c r="D335" s="221" t="s">
        <v>166</v>
      </c>
      <c r="E335" s="222" t="s">
        <v>684</v>
      </c>
      <c r="F335" s="223" t="s">
        <v>685</v>
      </c>
      <c r="G335" s="224" t="s">
        <v>169</v>
      </c>
      <c r="H335" s="225">
        <v>21</v>
      </c>
      <c r="I335" s="226"/>
      <c r="J335" s="227">
        <f>ROUND(I335*H335,2)</f>
        <v>0</v>
      </c>
      <c r="K335" s="223" t="s">
        <v>170</v>
      </c>
      <c r="L335" s="72"/>
      <c r="M335" s="228" t="s">
        <v>21</v>
      </c>
      <c r="N335" s="229" t="s">
        <v>43</v>
      </c>
      <c r="O335" s="47"/>
      <c r="P335" s="230">
        <f>O335*H335</f>
        <v>0</v>
      </c>
      <c r="Q335" s="230">
        <v>0</v>
      </c>
      <c r="R335" s="230">
        <f>Q335*H335</f>
        <v>0</v>
      </c>
      <c r="S335" s="230">
        <v>0</v>
      </c>
      <c r="T335" s="231">
        <f>S335*H335</f>
        <v>0</v>
      </c>
      <c r="AR335" s="24" t="s">
        <v>193</v>
      </c>
      <c r="AT335" s="24" t="s">
        <v>166</v>
      </c>
      <c r="AU335" s="24" t="s">
        <v>82</v>
      </c>
      <c r="AY335" s="24" t="s">
        <v>164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24" t="s">
        <v>80</v>
      </c>
      <c r="BK335" s="232">
        <f>ROUND(I335*H335,2)</f>
        <v>0</v>
      </c>
      <c r="BL335" s="24" t="s">
        <v>193</v>
      </c>
      <c r="BM335" s="24" t="s">
        <v>908</v>
      </c>
    </row>
    <row r="336" s="11" customFormat="1">
      <c r="B336" s="233"/>
      <c r="C336" s="234"/>
      <c r="D336" s="235" t="s">
        <v>173</v>
      </c>
      <c r="E336" s="236" t="s">
        <v>21</v>
      </c>
      <c r="F336" s="237" t="s">
        <v>828</v>
      </c>
      <c r="G336" s="234"/>
      <c r="H336" s="236" t="s">
        <v>21</v>
      </c>
      <c r="I336" s="238"/>
      <c r="J336" s="234"/>
      <c r="K336" s="234"/>
      <c r="L336" s="239"/>
      <c r="M336" s="240"/>
      <c r="N336" s="241"/>
      <c r="O336" s="241"/>
      <c r="P336" s="241"/>
      <c r="Q336" s="241"/>
      <c r="R336" s="241"/>
      <c r="S336" s="241"/>
      <c r="T336" s="242"/>
      <c r="AT336" s="243" t="s">
        <v>173</v>
      </c>
      <c r="AU336" s="243" t="s">
        <v>82</v>
      </c>
      <c r="AV336" s="11" t="s">
        <v>80</v>
      </c>
      <c r="AW336" s="11" t="s">
        <v>35</v>
      </c>
      <c r="AX336" s="11" t="s">
        <v>72</v>
      </c>
      <c r="AY336" s="243" t="s">
        <v>164</v>
      </c>
    </row>
    <row r="337" s="11" customFormat="1">
      <c r="B337" s="233"/>
      <c r="C337" s="234"/>
      <c r="D337" s="235" t="s">
        <v>173</v>
      </c>
      <c r="E337" s="236" t="s">
        <v>21</v>
      </c>
      <c r="F337" s="237" t="s">
        <v>654</v>
      </c>
      <c r="G337" s="234"/>
      <c r="H337" s="236" t="s">
        <v>21</v>
      </c>
      <c r="I337" s="238"/>
      <c r="J337" s="234"/>
      <c r="K337" s="234"/>
      <c r="L337" s="239"/>
      <c r="M337" s="240"/>
      <c r="N337" s="241"/>
      <c r="O337" s="241"/>
      <c r="P337" s="241"/>
      <c r="Q337" s="241"/>
      <c r="R337" s="241"/>
      <c r="S337" s="241"/>
      <c r="T337" s="242"/>
      <c r="AT337" s="243" t="s">
        <v>173</v>
      </c>
      <c r="AU337" s="243" t="s">
        <v>82</v>
      </c>
      <c r="AV337" s="11" t="s">
        <v>80</v>
      </c>
      <c r="AW337" s="11" t="s">
        <v>35</v>
      </c>
      <c r="AX337" s="11" t="s">
        <v>72</v>
      </c>
      <c r="AY337" s="243" t="s">
        <v>164</v>
      </c>
    </row>
    <row r="338" s="11" customFormat="1">
      <c r="B338" s="233"/>
      <c r="C338" s="234"/>
      <c r="D338" s="235" t="s">
        <v>173</v>
      </c>
      <c r="E338" s="236" t="s">
        <v>21</v>
      </c>
      <c r="F338" s="237" t="s">
        <v>687</v>
      </c>
      <c r="G338" s="234"/>
      <c r="H338" s="236" t="s">
        <v>21</v>
      </c>
      <c r="I338" s="238"/>
      <c r="J338" s="234"/>
      <c r="K338" s="234"/>
      <c r="L338" s="239"/>
      <c r="M338" s="240"/>
      <c r="N338" s="241"/>
      <c r="O338" s="241"/>
      <c r="P338" s="241"/>
      <c r="Q338" s="241"/>
      <c r="R338" s="241"/>
      <c r="S338" s="241"/>
      <c r="T338" s="242"/>
      <c r="AT338" s="243" t="s">
        <v>173</v>
      </c>
      <c r="AU338" s="243" t="s">
        <v>82</v>
      </c>
      <c r="AV338" s="11" t="s">
        <v>80</v>
      </c>
      <c r="AW338" s="11" t="s">
        <v>35</v>
      </c>
      <c r="AX338" s="11" t="s">
        <v>72</v>
      </c>
      <c r="AY338" s="243" t="s">
        <v>164</v>
      </c>
    </row>
    <row r="339" s="12" customFormat="1">
      <c r="B339" s="244"/>
      <c r="C339" s="245"/>
      <c r="D339" s="235" t="s">
        <v>173</v>
      </c>
      <c r="E339" s="246" t="s">
        <v>21</v>
      </c>
      <c r="F339" s="247" t="s">
        <v>9</v>
      </c>
      <c r="G339" s="245"/>
      <c r="H339" s="248">
        <v>21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AT339" s="254" t="s">
        <v>173</v>
      </c>
      <c r="AU339" s="254" t="s">
        <v>82</v>
      </c>
      <c r="AV339" s="12" t="s">
        <v>82</v>
      </c>
      <c r="AW339" s="12" t="s">
        <v>35</v>
      </c>
      <c r="AX339" s="12" t="s">
        <v>72</v>
      </c>
      <c r="AY339" s="254" t="s">
        <v>164</v>
      </c>
    </row>
    <row r="340" s="11" customFormat="1">
      <c r="B340" s="233"/>
      <c r="C340" s="234"/>
      <c r="D340" s="235" t="s">
        <v>173</v>
      </c>
      <c r="E340" s="236" t="s">
        <v>21</v>
      </c>
      <c r="F340" s="237" t="s">
        <v>688</v>
      </c>
      <c r="G340" s="234"/>
      <c r="H340" s="236" t="s">
        <v>21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AT340" s="243" t="s">
        <v>173</v>
      </c>
      <c r="AU340" s="243" t="s">
        <v>82</v>
      </c>
      <c r="AV340" s="11" t="s">
        <v>80</v>
      </c>
      <c r="AW340" s="11" t="s">
        <v>35</v>
      </c>
      <c r="AX340" s="11" t="s">
        <v>72</v>
      </c>
      <c r="AY340" s="243" t="s">
        <v>164</v>
      </c>
    </row>
    <row r="341" s="13" customFormat="1">
      <c r="B341" s="255"/>
      <c r="C341" s="256"/>
      <c r="D341" s="235" t="s">
        <v>173</v>
      </c>
      <c r="E341" s="257" t="s">
        <v>21</v>
      </c>
      <c r="F341" s="258" t="s">
        <v>177</v>
      </c>
      <c r="G341" s="256"/>
      <c r="H341" s="259">
        <v>21</v>
      </c>
      <c r="I341" s="260"/>
      <c r="J341" s="256"/>
      <c r="K341" s="256"/>
      <c r="L341" s="261"/>
      <c r="M341" s="262"/>
      <c r="N341" s="263"/>
      <c r="O341" s="263"/>
      <c r="P341" s="263"/>
      <c r="Q341" s="263"/>
      <c r="R341" s="263"/>
      <c r="S341" s="263"/>
      <c r="T341" s="264"/>
      <c r="AT341" s="265" t="s">
        <v>173</v>
      </c>
      <c r="AU341" s="265" t="s">
        <v>82</v>
      </c>
      <c r="AV341" s="13" t="s">
        <v>171</v>
      </c>
      <c r="AW341" s="13" t="s">
        <v>35</v>
      </c>
      <c r="AX341" s="13" t="s">
        <v>80</v>
      </c>
      <c r="AY341" s="265" t="s">
        <v>164</v>
      </c>
    </row>
    <row r="342" s="1" customFormat="1" ht="38.25" customHeight="1">
      <c r="B342" s="46"/>
      <c r="C342" s="266" t="s">
        <v>429</v>
      </c>
      <c r="D342" s="266" t="s">
        <v>238</v>
      </c>
      <c r="E342" s="267" t="s">
        <v>690</v>
      </c>
      <c r="F342" s="268" t="s">
        <v>691</v>
      </c>
      <c r="G342" s="269" t="s">
        <v>340</v>
      </c>
      <c r="H342" s="270">
        <v>52.5</v>
      </c>
      <c r="I342" s="271"/>
      <c r="J342" s="272">
        <f>ROUND(I342*H342,2)</f>
        <v>0</v>
      </c>
      <c r="K342" s="268" t="s">
        <v>21</v>
      </c>
      <c r="L342" s="273"/>
      <c r="M342" s="274" t="s">
        <v>21</v>
      </c>
      <c r="N342" s="275" t="s">
        <v>43</v>
      </c>
      <c r="O342" s="47"/>
      <c r="P342" s="230">
        <f>O342*H342</f>
        <v>0</v>
      </c>
      <c r="Q342" s="230">
        <v>0.001</v>
      </c>
      <c r="R342" s="230">
        <f>Q342*H342</f>
        <v>0.052499999999999998</v>
      </c>
      <c r="S342" s="230">
        <v>0</v>
      </c>
      <c r="T342" s="231">
        <f>S342*H342</f>
        <v>0</v>
      </c>
      <c r="AR342" s="24" t="s">
        <v>370</v>
      </c>
      <c r="AT342" s="24" t="s">
        <v>238</v>
      </c>
      <c r="AU342" s="24" t="s">
        <v>82</v>
      </c>
      <c r="AY342" s="24" t="s">
        <v>164</v>
      </c>
      <c r="BE342" s="232">
        <f>IF(N342="základní",J342,0)</f>
        <v>0</v>
      </c>
      <c r="BF342" s="232">
        <f>IF(N342="snížená",J342,0)</f>
        <v>0</v>
      </c>
      <c r="BG342" s="232">
        <f>IF(N342="zákl. přenesená",J342,0)</f>
        <v>0</v>
      </c>
      <c r="BH342" s="232">
        <f>IF(N342="sníž. přenesená",J342,0)</f>
        <v>0</v>
      </c>
      <c r="BI342" s="232">
        <f>IF(N342="nulová",J342,0)</f>
        <v>0</v>
      </c>
      <c r="BJ342" s="24" t="s">
        <v>80</v>
      </c>
      <c r="BK342" s="232">
        <f>ROUND(I342*H342,2)</f>
        <v>0</v>
      </c>
      <c r="BL342" s="24" t="s">
        <v>193</v>
      </c>
      <c r="BM342" s="24" t="s">
        <v>909</v>
      </c>
    </row>
    <row r="343" s="11" customFormat="1">
      <c r="B343" s="233"/>
      <c r="C343" s="234"/>
      <c r="D343" s="235" t="s">
        <v>173</v>
      </c>
      <c r="E343" s="236" t="s">
        <v>21</v>
      </c>
      <c r="F343" s="237" t="s">
        <v>688</v>
      </c>
      <c r="G343" s="234"/>
      <c r="H343" s="236" t="s">
        <v>21</v>
      </c>
      <c r="I343" s="238"/>
      <c r="J343" s="234"/>
      <c r="K343" s="234"/>
      <c r="L343" s="239"/>
      <c r="M343" s="240"/>
      <c r="N343" s="241"/>
      <c r="O343" s="241"/>
      <c r="P343" s="241"/>
      <c r="Q343" s="241"/>
      <c r="R343" s="241"/>
      <c r="S343" s="241"/>
      <c r="T343" s="242"/>
      <c r="AT343" s="243" t="s">
        <v>173</v>
      </c>
      <c r="AU343" s="243" t="s">
        <v>82</v>
      </c>
      <c r="AV343" s="11" t="s">
        <v>80</v>
      </c>
      <c r="AW343" s="11" t="s">
        <v>35</v>
      </c>
      <c r="AX343" s="11" t="s">
        <v>72</v>
      </c>
      <c r="AY343" s="243" t="s">
        <v>164</v>
      </c>
    </row>
    <row r="344" s="11" customFormat="1">
      <c r="B344" s="233"/>
      <c r="C344" s="234"/>
      <c r="D344" s="235" t="s">
        <v>173</v>
      </c>
      <c r="E344" s="236" t="s">
        <v>21</v>
      </c>
      <c r="F344" s="237" t="s">
        <v>828</v>
      </c>
      <c r="G344" s="234"/>
      <c r="H344" s="236" t="s">
        <v>21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AT344" s="243" t="s">
        <v>173</v>
      </c>
      <c r="AU344" s="243" t="s">
        <v>82</v>
      </c>
      <c r="AV344" s="11" t="s">
        <v>80</v>
      </c>
      <c r="AW344" s="11" t="s">
        <v>35</v>
      </c>
      <c r="AX344" s="11" t="s">
        <v>72</v>
      </c>
      <c r="AY344" s="243" t="s">
        <v>164</v>
      </c>
    </row>
    <row r="345" s="11" customFormat="1">
      <c r="B345" s="233"/>
      <c r="C345" s="234"/>
      <c r="D345" s="235" t="s">
        <v>173</v>
      </c>
      <c r="E345" s="236" t="s">
        <v>21</v>
      </c>
      <c r="F345" s="237" t="s">
        <v>654</v>
      </c>
      <c r="G345" s="234"/>
      <c r="H345" s="236" t="s">
        <v>21</v>
      </c>
      <c r="I345" s="238"/>
      <c r="J345" s="234"/>
      <c r="K345" s="234"/>
      <c r="L345" s="239"/>
      <c r="M345" s="240"/>
      <c r="N345" s="241"/>
      <c r="O345" s="241"/>
      <c r="P345" s="241"/>
      <c r="Q345" s="241"/>
      <c r="R345" s="241"/>
      <c r="S345" s="241"/>
      <c r="T345" s="242"/>
      <c r="AT345" s="243" t="s">
        <v>173</v>
      </c>
      <c r="AU345" s="243" t="s">
        <v>82</v>
      </c>
      <c r="AV345" s="11" t="s">
        <v>80</v>
      </c>
      <c r="AW345" s="11" t="s">
        <v>35</v>
      </c>
      <c r="AX345" s="11" t="s">
        <v>72</v>
      </c>
      <c r="AY345" s="243" t="s">
        <v>164</v>
      </c>
    </row>
    <row r="346" s="11" customFormat="1">
      <c r="B346" s="233"/>
      <c r="C346" s="234"/>
      <c r="D346" s="235" t="s">
        <v>173</v>
      </c>
      <c r="E346" s="236" t="s">
        <v>21</v>
      </c>
      <c r="F346" s="237" t="s">
        <v>687</v>
      </c>
      <c r="G346" s="234"/>
      <c r="H346" s="236" t="s">
        <v>21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2"/>
      <c r="AT346" s="243" t="s">
        <v>173</v>
      </c>
      <c r="AU346" s="243" t="s">
        <v>82</v>
      </c>
      <c r="AV346" s="11" t="s">
        <v>80</v>
      </c>
      <c r="AW346" s="11" t="s">
        <v>35</v>
      </c>
      <c r="AX346" s="11" t="s">
        <v>72</v>
      </c>
      <c r="AY346" s="243" t="s">
        <v>164</v>
      </c>
    </row>
    <row r="347" s="12" customFormat="1">
      <c r="B347" s="244"/>
      <c r="C347" s="245"/>
      <c r="D347" s="235" t="s">
        <v>173</v>
      </c>
      <c r="E347" s="246" t="s">
        <v>21</v>
      </c>
      <c r="F347" s="247" t="s">
        <v>910</v>
      </c>
      <c r="G347" s="245"/>
      <c r="H347" s="248">
        <v>52.5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AT347" s="254" t="s">
        <v>173</v>
      </c>
      <c r="AU347" s="254" t="s">
        <v>82</v>
      </c>
      <c r="AV347" s="12" t="s">
        <v>82</v>
      </c>
      <c r="AW347" s="12" t="s">
        <v>35</v>
      </c>
      <c r="AX347" s="12" t="s">
        <v>72</v>
      </c>
      <c r="AY347" s="254" t="s">
        <v>164</v>
      </c>
    </row>
    <row r="348" s="13" customFormat="1">
      <c r="B348" s="255"/>
      <c r="C348" s="256"/>
      <c r="D348" s="235" t="s">
        <v>173</v>
      </c>
      <c r="E348" s="257" t="s">
        <v>21</v>
      </c>
      <c r="F348" s="258" t="s">
        <v>177</v>
      </c>
      <c r="G348" s="256"/>
      <c r="H348" s="259">
        <v>52.5</v>
      </c>
      <c r="I348" s="260"/>
      <c r="J348" s="256"/>
      <c r="K348" s="256"/>
      <c r="L348" s="261"/>
      <c r="M348" s="262"/>
      <c r="N348" s="263"/>
      <c r="O348" s="263"/>
      <c r="P348" s="263"/>
      <c r="Q348" s="263"/>
      <c r="R348" s="263"/>
      <c r="S348" s="263"/>
      <c r="T348" s="264"/>
      <c r="AT348" s="265" t="s">
        <v>173</v>
      </c>
      <c r="AU348" s="265" t="s">
        <v>82</v>
      </c>
      <c r="AV348" s="13" t="s">
        <v>171</v>
      </c>
      <c r="AW348" s="13" t="s">
        <v>35</v>
      </c>
      <c r="AX348" s="13" t="s">
        <v>80</v>
      </c>
      <c r="AY348" s="265" t="s">
        <v>164</v>
      </c>
    </row>
    <row r="349" s="1" customFormat="1" ht="25.5" customHeight="1">
      <c r="B349" s="46"/>
      <c r="C349" s="221" t="s">
        <v>438</v>
      </c>
      <c r="D349" s="221" t="s">
        <v>166</v>
      </c>
      <c r="E349" s="222" t="s">
        <v>706</v>
      </c>
      <c r="F349" s="223" t="s">
        <v>707</v>
      </c>
      <c r="G349" s="224" t="s">
        <v>228</v>
      </c>
      <c r="H349" s="225">
        <v>0.191</v>
      </c>
      <c r="I349" s="226"/>
      <c r="J349" s="227">
        <f>ROUND(I349*H349,2)</f>
        <v>0</v>
      </c>
      <c r="K349" s="223" t="s">
        <v>170</v>
      </c>
      <c r="L349" s="72"/>
      <c r="M349" s="228" t="s">
        <v>21</v>
      </c>
      <c r="N349" s="229" t="s">
        <v>43</v>
      </c>
      <c r="O349" s="47"/>
      <c r="P349" s="230">
        <f>O349*H349</f>
        <v>0</v>
      </c>
      <c r="Q349" s="230">
        <v>0</v>
      </c>
      <c r="R349" s="230">
        <f>Q349*H349</f>
        <v>0</v>
      </c>
      <c r="S349" s="230">
        <v>0</v>
      </c>
      <c r="T349" s="231">
        <f>S349*H349</f>
        <v>0</v>
      </c>
      <c r="AR349" s="24" t="s">
        <v>193</v>
      </c>
      <c r="AT349" s="24" t="s">
        <v>166</v>
      </c>
      <c r="AU349" s="24" t="s">
        <v>82</v>
      </c>
      <c r="AY349" s="24" t="s">
        <v>164</v>
      </c>
      <c r="BE349" s="232">
        <f>IF(N349="základní",J349,0)</f>
        <v>0</v>
      </c>
      <c r="BF349" s="232">
        <f>IF(N349="snížená",J349,0)</f>
        <v>0</v>
      </c>
      <c r="BG349" s="232">
        <f>IF(N349="zákl. přenesená",J349,0)</f>
        <v>0</v>
      </c>
      <c r="BH349" s="232">
        <f>IF(N349="sníž. přenesená",J349,0)</f>
        <v>0</v>
      </c>
      <c r="BI349" s="232">
        <f>IF(N349="nulová",J349,0)</f>
        <v>0</v>
      </c>
      <c r="BJ349" s="24" t="s">
        <v>80</v>
      </c>
      <c r="BK349" s="232">
        <f>ROUND(I349*H349,2)</f>
        <v>0</v>
      </c>
      <c r="BL349" s="24" t="s">
        <v>193</v>
      </c>
      <c r="BM349" s="24" t="s">
        <v>911</v>
      </c>
    </row>
    <row r="350" s="1" customFormat="1" ht="38.25" customHeight="1">
      <c r="B350" s="46"/>
      <c r="C350" s="221" t="s">
        <v>443</v>
      </c>
      <c r="D350" s="221" t="s">
        <v>166</v>
      </c>
      <c r="E350" s="222" t="s">
        <v>710</v>
      </c>
      <c r="F350" s="223" t="s">
        <v>711</v>
      </c>
      <c r="G350" s="224" t="s">
        <v>228</v>
      </c>
      <c r="H350" s="225">
        <v>0.191</v>
      </c>
      <c r="I350" s="226"/>
      <c r="J350" s="227">
        <f>ROUND(I350*H350,2)</f>
        <v>0</v>
      </c>
      <c r="K350" s="223" t="s">
        <v>170</v>
      </c>
      <c r="L350" s="72"/>
      <c r="M350" s="228" t="s">
        <v>21</v>
      </c>
      <c r="N350" s="290" t="s">
        <v>43</v>
      </c>
      <c r="O350" s="291"/>
      <c r="P350" s="292">
        <f>O350*H350</f>
        <v>0</v>
      </c>
      <c r="Q350" s="292">
        <v>0</v>
      </c>
      <c r="R350" s="292">
        <f>Q350*H350</f>
        <v>0</v>
      </c>
      <c r="S350" s="292">
        <v>0</v>
      </c>
      <c r="T350" s="293">
        <f>S350*H350</f>
        <v>0</v>
      </c>
      <c r="AR350" s="24" t="s">
        <v>193</v>
      </c>
      <c r="AT350" s="24" t="s">
        <v>166</v>
      </c>
      <c r="AU350" s="24" t="s">
        <v>82</v>
      </c>
      <c r="AY350" s="24" t="s">
        <v>164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24" t="s">
        <v>80</v>
      </c>
      <c r="BK350" s="232">
        <f>ROUND(I350*H350,2)</f>
        <v>0</v>
      </c>
      <c r="BL350" s="24" t="s">
        <v>193</v>
      </c>
      <c r="BM350" s="24" t="s">
        <v>912</v>
      </c>
    </row>
    <row r="351" s="1" customFormat="1" ht="6.96" customHeight="1">
      <c r="B351" s="67"/>
      <c r="C351" s="68"/>
      <c r="D351" s="68"/>
      <c r="E351" s="68"/>
      <c r="F351" s="68"/>
      <c r="G351" s="68"/>
      <c r="H351" s="68"/>
      <c r="I351" s="166"/>
      <c r="J351" s="68"/>
      <c r="K351" s="68"/>
      <c r="L351" s="72"/>
    </row>
  </sheetData>
  <sheetProtection sheet="1" autoFilter="0" formatColumns="0" formatRows="0" objects="1" scenarios="1" spinCount="100000" saltValue="aRDzP3l/FWJDeiUuHZC70IZP3yhGzokhs53j7lzieu8Yuakdxmf0mHX4WPm4Dw9wf0sdXko5C9byDY+XVm3aPQ==" hashValue="7UCMxtHMOfw45qNj2tDo4USraUADd2vPD/y4vjVrEZru+njSHu+km9AKOmm3xJ8wASzMC4THVRjCVTyd5v5sRw==" algorithmName="SHA-512" password="CC35"/>
  <autoFilter ref="C85:K350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110</v>
      </c>
      <c r="G1" s="139" t="s">
        <v>111</v>
      </c>
      <c r="H1" s="139"/>
      <c r="I1" s="140"/>
      <c r="J1" s="139" t="s">
        <v>112</v>
      </c>
      <c r="K1" s="138" t="s">
        <v>113</v>
      </c>
      <c r="L1" s="139" t="s">
        <v>114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88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82</v>
      </c>
    </row>
    <row r="4" ht="36.96" customHeight="1">
      <c r="B4" s="28"/>
      <c r="C4" s="29"/>
      <c r="D4" s="30" t="s">
        <v>115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Oprava podlah v dílnách areálu TSS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116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913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26. 7. 2017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">
        <v>21</v>
      </c>
      <c r="K14" s="51"/>
    </row>
    <row r="15" s="1" customFormat="1" ht="18" customHeight="1">
      <c r="B15" s="46"/>
      <c r="C15" s="47"/>
      <c r="D15" s="47"/>
      <c r="E15" s="35" t="s">
        <v>29</v>
      </c>
      <c r="F15" s="47"/>
      <c r="G15" s="47"/>
      <c r="H15" s="47"/>
      <c r="I15" s="146" t="s">
        <v>30</v>
      </c>
      <c r="J15" s="35" t="s">
        <v>21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">
        <v>21</v>
      </c>
      <c r="K20" s="51"/>
    </row>
    <row r="21" s="1" customFormat="1" ht="18" customHeight="1">
      <c r="B21" s="46"/>
      <c r="C21" s="47"/>
      <c r="D21" s="47"/>
      <c r="E21" s="35" t="s">
        <v>34</v>
      </c>
      <c r="F21" s="47"/>
      <c r="G21" s="47"/>
      <c r="H21" s="47"/>
      <c r="I21" s="146" t="s">
        <v>30</v>
      </c>
      <c r="J21" s="35" t="s">
        <v>21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36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38</v>
      </c>
      <c r="E27" s="47"/>
      <c r="F27" s="47"/>
      <c r="G27" s="47"/>
      <c r="H27" s="47"/>
      <c r="I27" s="144"/>
      <c r="J27" s="155">
        <f>ROUND(J86,2)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40</v>
      </c>
      <c r="G29" s="47"/>
      <c r="H29" s="47"/>
      <c r="I29" s="156" t="s">
        <v>39</v>
      </c>
      <c r="J29" s="52" t="s">
        <v>41</v>
      </c>
      <c r="K29" s="51"/>
    </row>
    <row r="30" s="1" customFormat="1" ht="14.4" customHeight="1">
      <c r="B30" s="46"/>
      <c r="C30" s="47"/>
      <c r="D30" s="55" t="s">
        <v>42</v>
      </c>
      <c r="E30" s="55" t="s">
        <v>43</v>
      </c>
      <c r="F30" s="157">
        <f>ROUND(SUM(BE86:BE371), 2)</f>
        <v>0</v>
      </c>
      <c r="G30" s="47"/>
      <c r="H30" s="47"/>
      <c r="I30" s="158">
        <v>0.20999999999999999</v>
      </c>
      <c r="J30" s="157">
        <f>ROUND(ROUND((SUM(BE86:BE371)), 2)*I30, 2)</f>
        <v>0</v>
      </c>
      <c r="K30" s="51"/>
    </row>
    <row r="31" s="1" customFormat="1" ht="14.4" customHeight="1">
      <c r="B31" s="46"/>
      <c r="C31" s="47"/>
      <c r="D31" s="47"/>
      <c r="E31" s="55" t="s">
        <v>44</v>
      </c>
      <c r="F31" s="157">
        <f>ROUND(SUM(BF86:BF371), 2)</f>
        <v>0</v>
      </c>
      <c r="G31" s="47"/>
      <c r="H31" s="47"/>
      <c r="I31" s="158">
        <v>0.14999999999999999</v>
      </c>
      <c r="J31" s="157">
        <f>ROUND(ROUND((SUM(BF86:BF371)),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45</v>
      </c>
      <c r="F32" s="157">
        <f>ROUND(SUM(BG86:BG371),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46</v>
      </c>
      <c r="F33" s="157">
        <f>ROUND(SUM(BH86:BH371),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47</v>
      </c>
      <c r="F34" s="157">
        <f>ROUND(SUM(BI86:BI371),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48</v>
      </c>
      <c r="E36" s="98"/>
      <c r="F36" s="98"/>
      <c r="G36" s="161" t="s">
        <v>49</v>
      </c>
      <c r="H36" s="162" t="s">
        <v>50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118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Oprava podlah v dílnách areálu TSS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116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2017-133-04 - m.č.137 - dílna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ul.Soudní 988, Praha 4</v>
      </c>
      <c r="G49" s="47"/>
      <c r="H49" s="47"/>
      <c r="I49" s="146" t="s">
        <v>25</v>
      </c>
      <c r="J49" s="147" t="str">
        <f>IF(J12="","",J12)</f>
        <v>26. 7. 2017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Vězeňská služba ČR Soudní 1672/1a, Praha 4</v>
      </c>
      <c r="G51" s="47"/>
      <c r="H51" s="47"/>
      <c r="I51" s="146" t="s">
        <v>33</v>
      </c>
      <c r="J51" s="44" t="str">
        <f>E21</f>
        <v>Arch.Ing. Lubomír Hromádko, Lamačova 858,Praha 5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119</v>
      </c>
      <c r="D54" s="159"/>
      <c r="E54" s="159"/>
      <c r="F54" s="159"/>
      <c r="G54" s="159"/>
      <c r="H54" s="159"/>
      <c r="I54" s="173"/>
      <c r="J54" s="174" t="s">
        <v>120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121</v>
      </c>
      <c r="D56" s="47"/>
      <c r="E56" s="47"/>
      <c r="F56" s="47"/>
      <c r="G56" s="47"/>
      <c r="H56" s="47"/>
      <c r="I56" s="144"/>
      <c r="J56" s="155">
        <f>J86</f>
        <v>0</v>
      </c>
      <c r="K56" s="51"/>
      <c r="AU56" s="24" t="s">
        <v>122</v>
      </c>
    </row>
    <row r="57" s="7" customFormat="1" ht="24.96" customHeight="1">
      <c r="B57" s="177"/>
      <c r="C57" s="178"/>
      <c r="D57" s="179" t="s">
        <v>123</v>
      </c>
      <c r="E57" s="180"/>
      <c r="F57" s="180"/>
      <c r="G57" s="180"/>
      <c r="H57" s="180"/>
      <c r="I57" s="181"/>
      <c r="J57" s="182">
        <f>J87</f>
        <v>0</v>
      </c>
      <c r="K57" s="183"/>
    </row>
    <row r="58" s="8" customFormat="1" ht="19.92" customHeight="1">
      <c r="B58" s="184"/>
      <c r="C58" s="185"/>
      <c r="D58" s="186" t="s">
        <v>124</v>
      </c>
      <c r="E58" s="187"/>
      <c r="F58" s="187"/>
      <c r="G58" s="187"/>
      <c r="H58" s="187"/>
      <c r="I58" s="188"/>
      <c r="J58" s="189">
        <f>J88</f>
        <v>0</v>
      </c>
      <c r="K58" s="190"/>
    </row>
    <row r="59" s="8" customFormat="1" ht="19.92" customHeight="1">
      <c r="B59" s="184"/>
      <c r="C59" s="185"/>
      <c r="D59" s="186" t="s">
        <v>130</v>
      </c>
      <c r="E59" s="187"/>
      <c r="F59" s="187"/>
      <c r="G59" s="187"/>
      <c r="H59" s="187"/>
      <c r="I59" s="188"/>
      <c r="J59" s="189">
        <f>J94</f>
        <v>0</v>
      </c>
      <c r="K59" s="190"/>
    </row>
    <row r="60" s="8" customFormat="1" ht="19.92" customHeight="1">
      <c r="B60" s="184"/>
      <c r="C60" s="185"/>
      <c r="D60" s="186" t="s">
        <v>133</v>
      </c>
      <c r="E60" s="187"/>
      <c r="F60" s="187"/>
      <c r="G60" s="187"/>
      <c r="H60" s="187"/>
      <c r="I60" s="188"/>
      <c r="J60" s="189">
        <f>J143</f>
        <v>0</v>
      </c>
      <c r="K60" s="190"/>
    </row>
    <row r="61" s="8" customFormat="1" ht="19.92" customHeight="1">
      <c r="B61" s="184"/>
      <c r="C61" s="185"/>
      <c r="D61" s="186" t="s">
        <v>134</v>
      </c>
      <c r="E61" s="187"/>
      <c r="F61" s="187"/>
      <c r="G61" s="187"/>
      <c r="H61" s="187"/>
      <c r="I61" s="188"/>
      <c r="J61" s="189">
        <f>J183</f>
        <v>0</v>
      </c>
      <c r="K61" s="190"/>
    </row>
    <row r="62" s="8" customFormat="1" ht="19.92" customHeight="1">
      <c r="B62" s="184"/>
      <c r="C62" s="185"/>
      <c r="D62" s="186" t="s">
        <v>138</v>
      </c>
      <c r="E62" s="187"/>
      <c r="F62" s="187"/>
      <c r="G62" s="187"/>
      <c r="H62" s="187"/>
      <c r="I62" s="188"/>
      <c r="J62" s="189">
        <f>J231</f>
        <v>0</v>
      </c>
      <c r="K62" s="190"/>
    </row>
    <row r="63" s="8" customFormat="1" ht="19.92" customHeight="1">
      <c r="B63" s="184"/>
      <c r="C63" s="185"/>
      <c r="D63" s="186" t="s">
        <v>139</v>
      </c>
      <c r="E63" s="187"/>
      <c r="F63" s="187"/>
      <c r="G63" s="187"/>
      <c r="H63" s="187"/>
      <c r="I63" s="188"/>
      <c r="J63" s="189">
        <f>J241</f>
        <v>0</v>
      </c>
      <c r="K63" s="190"/>
    </row>
    <row r="64" s="7" customFormat="1" ht="24.96" customHeight="1">
      <c r="B64" s="177"/>
      <c r="C64" s="178"/>
      <c r="D64" s="179" t="s">
        <v>140</v>
      </c>
      <c r="E64" s="180"/>
      <c r="F64" s="180"/>
      <c r="G64" s="180"/>
      <c r="H64" s="180"/>
      <c r="I64" s="181"/>
      <c r="J64" s="182">
        <f>J243</f>
        <v>0</v>
      </c>
      <c r="K64" s="183"/>
    </row>
    <row r="65" s="8" customFormat="1" ht="19.92" customHeight="1">
      <c r="B65" s="184"/>
      <c r="C65" s="185"/>
      <c r="D65" s="186" t="s">
        <v>141</v>
      </c>
      <c r="E65" s="187"/>
      <c r="F65" s="187"/>
      <c r="G65" s="187"/>
      <c r="H65" s="187"/>
      <c r="I65" s="188"/>
      <c r="J65" s="189">
        <f>J244</f>
        <v>0</v>
      </c>
      <c r="K65" s="190"/>
    </row>
    <row r="66" s="8" customFormat="1" ht="19.92" customHeight="1">
      <c r="B66" s="184"/>
      <c r="C66" s="185"/>
      <c r="D66" s="186" t="s">
        <v>143</v>
      </c>
      <c r="E66" s="187"/>
      <c r="F66" s="187"/>
      <c r="G66" s="187"/>
      <c r="H66" s="187"/>
      <c r="I66" s="188"/>
      <c r="J66" s="189">
        <f>J299</f>
        <v>0</v>
      </c>
      <c r="K66" s="190"/>
    </row>
    <row r="67" s="1" customFormat="1" ht="21.84" customHeight="1">
      <c r="B67" s="46"/>
      <c r="C67" s="47"/>
      <c r="D67" s="47"/>
      <c r="E67" s="47"/>
      <c r="F67" s="47"/>
      <c r="G67" s="47"/>
      <c r="H67" s="47"/>
      <c r="I67" s="144"/>
      <c r="J67" s="47"/>
      <c r="K67" s="51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66"/>
      <c r="J68" s="68"/>
      <c r="K68" s="69"/>
    </row>
    <row r="72" s="1" customFormat="1" ht="6.96" customHeight="1">
      <c r="B72" s="70"/>
      <c r="C72" s="71"/>
      <c r="D72" s="71"/>
      <c r="E72" s="71"/>
      <c r="F72" s="71"/>
      <c r="G72" s="71"/>
      <c r="H72" s="71"/>
      <c r="I72" s="169"/>
      <c r="J72" s="71"/>
      <c r="K72" s="71"/>
      <c r="L72" s="72"/>
    </row>
    <row r="73" s="1" customFormat="1" ht="36.96" customHeight="1">
      <c r="B73" s="46"/>
      <c r="C73" s="73" t="s">
        <v>148</v>
      </c>
      <c r="D73" s="74"/>
      <c r="E73" s="74"/>
      <c r="F73" s="74"/>
      <c r="G73" s="74"/>
      <c r="H73" s="74"/>
      <c r="I73" s="191"/>
      <c r="J73" s="74"/>
      <c r="K73" s="74"/>
      <c r="L73" s="72"/>
    </row>
    <row r="74" s="1" customFormat="1" ht="6.96" customHeight="1">
      <c r="B74" s="46"/>
      <c r="C74" s="74"/>
      <c r="D74" s="74"/>
      <c r="E74" s="74"/>
      <c r="F74" s="74"/>
      <c r="G74" s="74"/>
      <c r="H74" s="74"/>
      <c r="I74" s="191"/>
      <c r="J74" s="74"/>
      <c r="K74" s="74"/>
      <c r="L74" s="72"/>
    </row>
    <row r="75" s="1" customFormat="1" ht="14.4" customHeight="1">
      <c r="B75" s="46"/>
      <c r="C75" s="76" t="s">
        <v>18</v>
      </c>
      <c r="D75" s="74"/>
      <c r="E75" s="74"/>
      <c r="F75" s="74"/>
      <c r="G75" s="74"/>
      <c r="H75" s="74"/>
      <c r="I75" s="191"/>
      <c r="J75" s="74"/>
      <c r="K75" s="74"/>
      <c r="L75" s="72"/>
    </row>
    <row r="76" s="1" customFormat="1" ht="16.5" customHeight="1">
      <c r="B76" s="46"/>
      <c r="C76" s="74"/>
      <c r="D76" s="74"/>
      <c r="E76" s="192" t="str">
        <f>E7</f>
        <v>Oprava podlah v dílnách areálu TSS</v>
      </c>
      <c r="F76" s="76"/>
      <c r="G76" s="76"/>
      <c r="H76" s="76"/>
      <c r="I76" s="191"/>
      <c r="J76" s="74"/>
      <c r="K76" s="74"/>
      <c r="L76" s="72"/>
    </row>
    <row r="77" s="1" customFormat="1" ht="14.4" customHeight="1">
      <c r="B77" s="46"/>
      <c r="C77" s="76" t="s">
        <v>116</v>
      </c>
      <c r="D77" s="74"/>
      <c r="E77" s="74"/>
      <c r="F77" s="74"/>
      <c r="G77" s="74"/>
      <c r="H77" s="74"/>
      <c r="I77" s="191"/>
      <c r="J77" s="74"/>
      <c r="K77" s="74"/>
      <c r="L77" s="72"/>
    </row>
    <row r="78" s="1" customFormat="1" ht="17.25" customHeight="1">
      <c r="B78" s="46"/>
      <c r="C78" s="74"/>
      <c r="D78" s="74"/>
      <c r="E78" s="82" t="str">
        <f>E9</f>
        <v>2017-133-04 - m.č.137 - dílna</v>
      </c>
      <c r="F78" s="74"/>
      <c r="G78" s="74"/>
      <c r="H78" s="74"/>
      <c r="I78" s="191"/>
      <c r="J78" s="74"/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191"/>
      <c r="J79" s="74"/>
      <c r="K79" s="74"/>
      <c r="L79" s="72"/>
    </row>
    <row r="80" s="1" customFormat="1" ht="18" customHeight="1">
      <c r="B80" s="46"/>
      <c r="C80" s="76" t="s">
        <v>23</v>
      </c>
      <c r="D80" s="74"/>
      <c r="E80" s="74"/>
      <c r="F80" s="193" t="str">
        <f>F12</f>
        <v>ul.Soudní 988, Praha 4</v>
      </c>
      <c r="G80" s="74"/>
      <c r="H80" s="74"/>
      <c r="I80" s="194" t="s">
        <v>25</v>
      </c>
      <c r="J80" s="85" t="str">
        <f>IF(J12="","",J12)</f>
        <v>26. 7. 2017</v>
      </c>
      <c r="K80" s="74"/>
      <c r="L80" s="72"/>
    </row>
    <row r="81" s="1" customFormat="1" ht="6.96" customHeight="1">
      <c r="B81" s="46"/>
      <c r="C81" s="74"/>
      <c r="D81" s="74"/>
      <c r="E81" s="74"/>
      <c r="F81" s="74"/>
      <c r="G81" s="74"/>
      <c r="H81" s="74"/>
      <c r="I81" s="191"/>
      <c r="J81" s="74"/>
      <c r="K81" s="74"/>
      <c r="L81" s="72"/>
    </row>
    <row r="82" s="1" customFormat="1">
      <c r="B82" s="46"/>
      <c r="C82" s="76" t="s">
        <v>27</v>
      </c>
      <c r="D82" s="74"/>
      <c r="E82" s="74"/>
      <c r="F82" s="193" t="str">
        <f>E15</f>
        <v>Vězeňská služba ČR Soudní 1672/1a, Praha 4</v>
      </c>
      <c r="G82" s="74"/>
      <c r="H82" s="74"/>
      <c r="I82" s="194" t="s">
        <v>33</v>
      </c>
      <c r="J82" s="193" t="str">
        <f>E21</f>
        <v>Arch.Ing. Lubomír Hromádko, Lamačova 858,Praha 5</v>
      </c>
      <c r="K82" s="74"/>
      <c r="L82" s="72"/>
    </row>
    <row r="83" s="1" customFormat="1" ht="14.4" customHeight="1">
      <c r="B83" s="46"/>
      <c r="C83" s="76" t="s">
        <v>31</v>
      </c>
      <c r="D83" s="74"/>
      <c r="E83" s="74"/>
      <c r="F83" s="193" t="str">
        <f>IF(E18="","",E18)</f>
        <v/>
      </c>
      <c r="G83" s="74"/>
      <c r="H83" s="74"/>
      <c r="I83" s="191"/>
      <c r="J83" s="74"/>
      <c r="K83" s="74"/>
      <c r="L83" s="72"/>
    </row>
    <row r="84" s="1" customFormat="1" ht="10.32" customHeight="1">
      <c r="B84" s="46"/>
      <c r="C84" s="74"/>
      <c r="D84" s="74"/>
      <c r="E84" s="74"/>
      <c r="F84" s="74"/>
      <c r="G84" s="74"/>
      <c r="H84" s="74"/>
      <c r="I84" s="191"/>
      <c r="J84" s="74"/>
      <c r="K84" s="74"/>
      <c r="L84" s="72"/>
    </row>
    <row r="85" s="9" customFormat="1" ht="29.28" customHeight="1">
      <c r="B85" s="195"/>
      <c r="C85" s="196" t="s">
        <v>149</v>
      </c>
      <c r="D85" s="197" t="s">
        <v>57</v>
      </c>
      <c r="E85" s="197" t="s">
        <v>53</v>
      </c>
      <c r="F85" s="197" t="s">
        <v>150</v>
      </c>
      <c r="G85" s="197" t="s">
        <v>151</v>
      </c>
      <c r="H85" s="197" t="s">
        <v>152</v>
      </c>
      <c r="I85" s="198" t="s">
        <v>153</v>
      </c>
      <c r="J85" s="197" t="s">
        <v>120</v>
      </c>
      <c r="K85" s="199" t="s">
        <v>154</v>
      </c>
      <c r="L85" s="200"/>
      <c r="M85" s="102" t="s">
        <v>155</v>
      </c>
      <c r="N85" s="103" t="s">
        <v>42</v>
      </c>
      <c r="O85" s="103" t="s">
        <v>156</v>
      </c>
      <c r="P85" s="103" t="s">
        <v>157</v>
      </c>
      <c r="Q85" s="103" t="s">
        <v>158</v>
      </c>
      <c r="R85" s="103" t="s">
        <v>159</v>
      </c>
      <c r="S85" s="103" t="s">
        <v>160</v>
      </c>
      <c r="T85" s="104" t="s">
        <v>161</v>
      </c>
    </row>
    <row r="86" s="1" customFormat="1" ht="29.28" customHeight="1">
      <c r="B86" s="46"/>
      <c r="C86" s="108" t="s">
        <v>121</v>
      </c>
      <c r="D86" s="74"/>
      <c r="E86" s="74"/>
      <c r="F86" s="74"/>
      <c r="G86" s="74"/>
      <c r="H86" s="74"/>
      <c r="I86" s="191"/>
      <c r="J86" s="201">
        <f>BK86</f>
        <v>0</v>
      </c>
      <c r="K86" s="74"/>
      <c r="L86" s="72"/>
      <c r="M86" s="105"/>
      <c r="N86" s="106"/>
      <c r="O86" s="106"/>
      <c r="P86" s="202">
        <f>P87+P243</f>
        <v>0</v>
      </c>
      <c r="Q86" s="106"/>
      <c r="R86" s="202">
        <f>R87+R243</f>
        <v>1.4265327600000002</v>
      </c>
      <c r="S86" s="106"/>
      <c r="T86" s="203">
        <f>T87+T243</f>
        <v>4.9588000000000001</v>
      </c>
      <c r="AT86" s="24" t="s">
        <v>71</v>
      </c>
      <c r="AU86" s="24" t="s">
        <v>122</v>
      </c>
      <c r="BK86" s="204">
        <f>BK87+BK243</f>
        <v>0</v>
      </c>
    </row>
    <row r="87" s="10" customFormat="1" ht="37.44" customHeight="1">
      <c r="B87" s="205"/>
      <c r="C87" s="206"/>
      <c r="D87" s="207" t="s">
        <v>71</v>
      </c>
      <c r="E87" s="208" t="s">
        <v>162</v>
      </c>
      <c r="F87" s="208" t="s">
        <v>163</v>
      </c>
      <c r="G87" s="206"/>
      <c r="H87" s="206"/>
      <c r="I87" s="209"/>
      <c r="J87" s="210">
        <f>BK87</f>
        <v>0</v>
      </c>
      <c r="K87" s="206"/>
      <c r="L87" s="211"/>
      <c r="M87" s="212"/>
      <c r="N87" s="213"/>
      <c r="O87" s="213"/>
      <c r="P87" s="214">
        <f>P88+P94+P143+P183+P231+P241</f>
        <v>0</v>
      </c>
      <c r="Q87" s="213"/>
      <c r="R87" s="214">
        <f>R88+R94+R143+R183+R231+R241</f>
        <v>0.73390400000000022</v>
      </c>
      <c r="S87" s="213"/>
      <c r="T87" s="215">
        <f>T88+T94+T143+T183+T231+T241</f>
        <v>4.9588000000000001</v>
      </c>
      <c r="AR87" s="216" t="s">
        <v>80</v>
      </c>
      <c r="AT87" s="217" t="s">
        <v>71</v>
      </c>
      <c r="AU87" s="217" t="s">
        <v>72</v>
      </c>
      <c r="AY87" s="216" t="s">
        <v>164</v>
      </c>
      <c r="BK87" s="218">
        <f>BK88+BK94+BK143+BK183+BK231+BK241</f>
        <v>0</v>
      </c>
    </row>
    <row r="88" s="10" customFormat="1" ht="19.92" customHeight="1">
      <c r="B88" s="205"/>
      <c r="C88" s="206"/>
      <c r="D88" s="207" t="s">
        <v>71</v>
      </c>
      <c r="E88" s="219" t="s">
        <v>80</v>
      </c>
      <c r="F88" s="219" t="s">
        <v>165</v>
      </c>
      <c r="G88" s="206"/>
      <c r="H88" s="206"/>
      <c r="I88" s="209"/>
      <c r="J88" s="220">
        <f>BK88</f>
        <v>0</v>
      </c>
      <c r="K88" s="206"/>
      <c r="L88" s="211"/>
      <c r="M88" s="212"/>
      <c r="N88" s="213"/>
      <c r="O88" s="213"/>
      <c r="P88" s="214">
        <f>SUM(P89:P93)</f>
        <v>0</v>
      </c>
      <c r="Q88" s="213"/>
      <c r="R88" s="214">
        <f>SUM(R89:R93)</f>
        <v>0.0025760000000000006</v>
      </c>
      <c r="S88" s="213"/>
      <c r="T88" s="215">
        <f>SUM(T89:T93)</f>
        <v>4.9588000000000001</v>
      </c>
      <c r="AR88" s="216" t="s">
        <v>80</v>
      </c>
      <c r="AT88" s="217" t="s">
        <v>71</v>
      </c>
      <c r="AU88" s="217" t="s">
        <v>80</v>
      </c>
      <c r="AY88" s="216" t="s">
        <v>164</v>
      </c>
      <c r="BK88" s="218">
        <f>SUM(BK89:BK93)</f>
        <v>0</v>
      </c>
    </row>
    <row r="89" s="1" customFormat="1" ht="38.25" customHeight="1">
      <c r="B89" s="46"/>
      <c r="C89" s="221" t="s">
        <v>80</v>
      </c>
      <c r="D89" s="221" t="s">
        <v>166</v>
      </c>
      <c r="E89" s="222" t="s">
        <v>167</v>
      </c>
      <c r="F89" s="223" t="s">
        <v>826</v>
      </c>
      <c r="G89" s="224" t="s">
        <v>169</v>
      </c>
      <c r="H89" s="225">
        <v>64.400000000000006</v>
      </c>
      <c r="I89" s="226"/>
      <c r="J89" s="227">
        <f>ROUND(I89*H89,2)</f>
        <v>0</v>
      </c>
      <c r="K89" s="223" t="s">
        <v>170</v>
      </c>
      <c r="L89" s="72"/>
      <c r="M89" s="228" t="s">
        <v>21</v>
      </c>
      <c r="N89" s="229" t="s">
        <v>43</v>
      </c>
      <c r="O89" s="47"/>
      <c r="P89" s="230">
        <f>O89*H89</f>
        <v>0</v>
      </c>
      <c r="Q89" s="230">
        <v>4.0000000000000003E-05</v>
      </c>
      <c r="R89" s="230">
        <f>Q89*H89</f>
        <v>0.0025760000000000006</v>
      </c>
      <c r="S89" s="230">
        <v>0.076999999999999999</v>
      </c>
      <c r="T89" s="231">
        <f>S89*H89</f>
        <v>4.9588000000000001</v>
      </c>
      <c r="AR89" s="24" t="s">
        <v>171</v>
      </c>
      <c r="AT89" s="24" t="s">
        <v>166</v>
      </c>
      <c r="AU89" s="24" t="s">
        <v>82</v>
      </c>
      <c r="AY89" s="24" t="s">
        <v>164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24" t="s">
        <v>80</v>
      </c>
      <c r="BK89" s="232">
        <f>ROUND(I89*H89,2)</f>
        <v>0</v>
      </c>
      <c r="BL89" s="24" t="s">
        <v>171</v>
      </c>
      <c r="BM89" s="24" t="s">
        <v>914</v>
      </c>
    </row>
    <row r="90" s="11" customFormat="1">
      <c r="B90" s="233"/>
      <c r="C90" s="234"/>
      <c r="D90" s="235" t="s">
        <v>173</v>
      </c>
      <c r="E90" s="236" t="s">
        <v>21</v>
      </c>
      <c r="F90" s="237" t="s">
        <v>915</v>
      </c>
      <c r="G90" s="234"/>
      <c r="H90" s="236" t="s">
        <v>21</v>
      </c>
      <c r="I90" s="238"/>
      <c r="J90" s="234"/>
      <c r="K90" s="234"/>
      <c r="L90" s="239"/>
      <c r="M90" s="240"/>
      <c r="N90" s="241"/>
      <c r="O90" s="241"/>
      <c r="P90" s="241"/>
      <c r="Q90" s="241"/>
      <c r="R90" s="241"/>
      <c r="S90" s="241"/>
      <c r="T90" s="242"/>
      <c r="AT90" s="243" t="s">
        <v>173</v>
      </c>
      <c r="AU90" s="243" t="s">
        <v>82</v>
      </c>
      <c r="AV90" s="11" t="s">
        <v>80</v>
      </c>
      <c r="AW90" s="11" t="s">
        <v>35</v>
      </c>
      <c r="AX90" s="11" t="s">
        <v>72</v>
      </c>
      <c r="AY90" s="243" t="s">
        <v>164</v>
      </c>
    </row>
    <row r="91" s="11" customFormat="1">
      <c r="B91" s="233"/>
      <c r="C91" s="234"/>
      <c r="D91" s="235" t="s">
        <v>173</v>
      </c>
      <c r="E91" s="236" t="s">
        <v>21</v>
      </c>
      <c r="F91" s="237" t="s">
        <v>829</v>
      </c>
      <c r="G91" s="234"/>
      <c r="H91" s="236" t="s">
        <v>21</v>
      </c>
      <c r="I91" s="238"/>
      <c r="J91" s="234"/>
      <c r="K91" s="234"/>
      <c r="L91" s="239"/>
      <c r="M91" s="240"/>
      <c r="N91" s="241"/>
      <c r="O91" s="241"/>
      <c r="P91" s="241"/>
      <c r="Q91" s="241"/>
      <c r="R91" s="241"/>
      <c r="S91" s="241"/>
      <c r="T91" s="242"/>
      <c r="AT91" s="243" t="s">
        <v>173</v>
      </c>
      <c r="AU91" s="243" t="s">
        <v>82</v>
      </c>
      <c r="AV91" s="11" t="s">
        <v>80</v>
      </c>
      <c r="AW91" s="11" t="s">
        <v>35</v>
      </c>
      <c r="AX91" s="11" t="s">
        <v>72</v>
      </c>
      <c r="AY91" s="243" t="s">
        <v>164</v>
      </c>
    </row>
    <row r="92" s="12" customFormat="1">
      <c r="B92" s="244"/>
      <c r="C92" s="245"/>
      <c r="D92" s="235" t="s">
        <v>173</v>
      </c>
      <c r="E92" s="246" t="s">
        <v>21</v>
      </c>
      <c r="F92" s="247" t="s">
        <v>916</v>
      </c>
      <c r="G92" s="245"/>
      <c r="H92" s="248">
        <v>64.400000000000006</v>
      </c>
      <c r="I92" s="249"/>
      <c r="J92" s="245"/>
      <c r="K92" s="245"/>
      <c r="L92" s="250"/>
      <c r="M92" s="251"/>
      <c r="N92" s="252"/>
      <c r="O92" s="252"/>
      <c r="P92" s="252"/>
      <c r="Q92" s="252"/>
      <c r="R92" s="252"/>
      <c r="S92" s="252"/>
      <c r="T92" s="253"/>
      <c r="AT92" s="254" t="s">
        <v>173</v>
      </c>
      <c r="AU92" s="254" t="s">
        <v>82</v>
      </c>
      <c r="AV92" s="12" t="s">
        <v>82</v>
      </c>
      <c r="AW92" s="12" t="s">
        <v>35</v>
      </c>
      <c r="AX92" s="12" t="s">
        <v>72</v>
      </c>
      <c r="AY92" s="254" t="s">
        <v>164</v>
      </c>
    </row>
    <row r="93" s="13" customFormat="1">
      <c r="B93" s="255"/>
      <c r="C93" s="256"/>
      <c r="D93" s="235" t="s">
        <v>173</v>
      </c>
      <c r="E93" s="257" t="s">
        <v>21</v>
      </c>
      <c r="F93" s="258" t="s">
        <v>177</v>
      </c>
      <c r="G93" s="256"/>
      <c r="H93" s="259">
        <v>64.400000000000006</v>
      </c>
      <c r="I93" s="260"/>
      <c r="J93" s="256"/>
      <c r="K93" s="256"/>
      <c r="L93" s="261"/>
      <c r="M93" s="262"/>
      <c r="N93" s="263"/>
      <c r="O93" s="263"/>
      <c r="P93" s="263"/>
      <c r="Q93" s="263"/>
      <c r="R93" s="263"/>
      <c r="S93" s="263"/>
      <c r="T93" s="264"/>
      <c r="AT93" s="265" t="s">
        <v>173</v>
      </c>
      <c r="AU93" s="265" t="s">
        <v>82</v>
      </c>
      <c r="AV93" s="13" t="s">
        <v>171</v>
      </c>
      <c r="AW93" s="13" t="s">
        <v>35</v>
      </c>
      <c r="AX93" s="13" t="s">
        <v>80</v>
      </c>
      <c r="AY93" s="265" t="s">
        <v>164</v>
      </c>
    </row>
    <row r="94" s="10" customFormat="1" ht="29.88" customHeight="1">
      <c r="B94" s="205"/>
      <c r="C94" s="206"/>
      <c r="D94" s="207" t="s">
        <v>71</v>
      </c>
      <c r="E94" s="219" t="s">
        <v>202</v>
      </c>
      <c r="F94" s="219" t="s">
        <v>306</v>
      </c>
      <c r="G94" s="206"/>
      <c r="H94" s="206"/>
      <c r="I94" s="209"/>
      <c r="J94" s="220">
        <f>BK94</f>
        <v>0</v>
      </c>
      <c r="K94" s="206"/>
      <c r="L94" s="211"/>
      <c r="M94" s="212"/>
      <c r="N94" s="213"/>
      <c r="O94" s="213"/>
      <c r="P94" s="214">
        <f>SUM(P95:P142)</f>
        <v>0</v>
      </c>
      <c r="Q94" s="213"/>
      <c r="R94" s="214">
        <f>SUM(R95:R142)</f>
        <v>0.66200120000000018</v>
      </c>
      <c r="S94" s="213"/>
      <c r="T94" s="215">
        <f>SUM(T95:T142)</f>
        <v>0</v>
      </c>
      <c r="AR94" s="216" t="s">
        <v>80</v>
      </c>
      <c r="AT94" s="217" t="s">
        <v>71</v>
      </c>
      <c r="AU94" s="217" t="s">
        <v>80</v>
      </c>
      <c r="AY94" s="216" t="s">
        <v>164</v>
      </c>
      <c r="BK94" s="218">
        <f>SUM(BK95:BK142)</f>
        <v>0</v>
      </c>
    </row>
    <row r="95" s="1" customFormat="1" ht="25.5" customHeight="1">
      <c r="B95" s="46"/>
      <c r="C95" s="221" t="s">
        <v>82</v>
      </c>
      <c r="D95" s="221" t="s">
        <v>166</v>
      </c>
      <c r="E95" s="222" t="s">
        <v>326</v>
      </c>
      <c r="F95" s="223" t="s">
        <v>327</v>
      </c>
      <c r="G95" s="224" t="s">
        <v>169</v>
      </c>
      <c r="H95" s="225">
        <v>64.400000000000006</v>
      </c>
      <c r="I95" s="226"/>
      <c r="J95" s="227">
        <f>ROUND(I95*H95,2)</f>
        <v>0</v>
      </c>
      <c r="K95" s="223" t="s">
        <v>21</v>
      </c>
      <c r="L95" s="72"/>
      <c r="M95" s="228" t="s">
        <v>21</v>
      </c>
      <c r="N95" s="229" t="s">
        <v>43</v>
      </c>
      <c r="O95" s="47"/>
      <c r="P95" s="230">
        <f>O95*H95</f>
        <v>0</v>
      </c>
      <c r="Q95" s="230">
        <v>0.010200000000000001</v>
      </c>
      <c r="R95" s="230">
        <f>Q95*H95</f>
        <v>0.65688000000000013</v>
      </c>
      <c r="S95" s="230">
        <v>0</v>
      </c>
      <c r="T95" s="231">
        <f>S95*H95</f>
        <v>0</v>
      </c>
      <c r="AR95" s="24" t="s">
        <v>171</v>
      </c>
      <c r="AT95" s="24" t="s">
        <v>166</v>
      </c>
      <c r="AU95" s="24" t="s">
        <v>82</v>
      </c>
      <c r="AY95" s="24" t="s">
        <v>164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24" t="s">
        <v>80</v>
      </c>
      <c r="BK95" s="232">
        <f>ROUND(I95*H95,2)</f>
        <v>0</v>
      </c>
      <c r="BL95" s="24" t="s">
        <v>171</v>
      </c>
      <c r="BM95" s="24" t="s">
        <v>917</v>
      </c>
    </row>
    <row r="96" s="11" customFormat="1">
      <c r="B96" s="233"/>
      <c r="C96" s="234"/>
      <c r="D96" s="235" t="s">
        <v>173</v>
      </c>
      <c r="E96" s="236" t="s">
        <v>21</v>
      </c>
      <c r="F96" s="237" t="s">
        <v>915</v>
      </c>
      <c r="G96" s="234"/>
      <c r="H96" s="236" t="s">
        <v>21</v>
      </c>
      <c r="I96" s="238"/>
      <c r="J96" s="234"/>
      <c r="K96" s="234"/>
      <c r="L96" s="239"/>
      <c r="M96" s="240"/>
      <c r="N96" s="241"/>
      <c r="O96" s="241"/>
      <c r="P96" s="241"/>
      <c r="Q96" s="241"/>
      <c r="R96" s="241"/>
      <c r="S96" s="241"/>
      <c r="T96" s="242"/>
      <c r="AT96" s="243" t="s">
        <v>173</v>
      </c>
      <c r="AU96" s="243" t="s">
        <v>82</v>
      </c>
      <c r="AV96" s="11" t="s">
        <v>80</v>
      </c>
      <c r="AW96" s="11" t="s">
        <v>35</v>
      </c>
      <c r="AX96" s="11" t="s">
        <v>72</v>
      </c>
      <c r="AY96" s="243" t="s">
        <v>164</v>
      </c>
    </row>
    <row r="97" s="11" customFormat="1">
      <c r="B97" s="233"/>
      <c r="C97" s="234"/>
      <c r="D97" s="235" t="s">
        <v>173</v>
      </c>
      <c r="E97" s="236" t="s">
        <v>21</v>
      </c>
      <c r="F97" s="237" t="s">
        <v>323</v>
      </c>
      <c r="G97" s="234"/>
      <c r="H97" s="236" t="s">
        <v>21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AT97" s="243" t="s">
        <v>173</v>
      </c>
      <c r="AU97" s="243" t="s">
        <v>82</v>
      </c>
      <c r="AV97" s="11" t="s">
        <v>80</v>
      </c>
      <c r="AW97" s="11" t="s">
        <v>35</v>
      </c>
      <c r="AX97" s="11" t="s">
        <v>72</v>
      </c>
      <c r="AY97" s="243" t="s">
        <v>164</v>
      </c>
    </row>
    <row r="98" s="11" customFormat="1">
      <c r="B98" s="233"/>
      <c r="C98" s="234"/>
      <c r="D98" s="235" t="s">
        <v>173</v>
      </c>
      <c r="E98" s="236" t="s">
        <v>21</v>
      </c>
      <c r="F98" s="237" t="s">
        <v>324</v>
      </c>
      <c r="G98" s="234"/>
      <c r="H98" s="236" t="s">
        <v>21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AT98" s="243" t="s">
        <v>173</v>
      </c>
      <c r="AU98" s="243" t="s">
        <v>82</v>
      </c>
      <c r="AV98" s="11" t="s">
        <v>80</v>
      </c>
      <c r="AW98" s="11" t="s">
        <v>35</v>
      </c>
      <c r="AX98" s="11" t="s">
        <v>72</v>
      </c>
      <c r="AY98" s="243" t="s">
        <v>164</v>
      </c>
    </row>
    <row r="99" s="12" customFormat="1">
      <c r="B99" s="244"/>
      <c r="C99" s="245"/>
      <c r="D99" s="235" t="s">
        <v>173</v>
      </c>
      <c r="E99" s="246" t="s">
        <v>21</v>
      </c>
      <c r="F99" s="247" t="s">
        <v>916</v>
      </c>
      <c r="G99" s="245"/>
      <c r="H99" s="248">
        <v>64.400000000000006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AT99" s="254" t="s">
        <v>173</v>
      </c>
      <c r="AU99" s="254" t="s">
        <v>82</v>
      </c>
      <c r="AV99" s="12" t="s">
        <v>82</v>
      </c>
      <c r="AW99" s="12" t="s">
        <v>35</v>
      </c>
      <c r="AX99" s="12" t="s">
        <v>72</v>
      </c>
      <c r="AY99" s="254" t="s">
        <v>164</v>
      </c>
    </row>
    <row r="100" s="11" customFormat="1">
      <c r="B100" s="233"/>
      <c r="C100" s="234"/>
      <c r="D100" s="235" t="s">
        <v>173</v>
      </c>
      <c r="E100" s="236" t="s">
        <v>21</v>
      </c>
      <c r="F100" s="237" t="s">
        <v>329</v>
      </c>
      <c r="G100" s="234"/>
      <c r="H100" s="236" t="s">
        <v>21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AT100" s="243" t="s">
        <v>173</v>
      </c>
      <c r="AU100" s="243" t="s">
        <v>82</v>
      </c>
      <c r="AV100" s="11" t="s">
        <v>80</v>
      </c>
      <c r="AW100" s="11" t="s">
        <v>35</v>
      </c>
      <c r="AX100" s="11" t="s">
        <v>72</v>
      </c>
      <c r="AY100" s="243" t="s">
        <v>164</v>
      </c>
    </row>
    <row r="101" s="13" customFormat="1">
      <c r="B101" s="255"/>
      <c r="C101" s="256"/>
      <c r="D101" s="235" t="s">
        <v>173</v>
      </c>
      <c r="E101" s="257" t="s">
        <v>21</v>
      </c>
      <c r="F101" s="258" t="s">
        <v>177</v>
      </c>
      <c r="G101" s="256"/>
      <c r="H101" s="259">
        <v>64.400000000000006</v>
      </c>
      <c r="I101" s="260"/>
      <c r="J101" s="256"/>
      <c r="K101" s="256"/>
      <c r="L101" s="261"/>
      <c r="M101" s="262"/>
      <c r="N101" s="263"/>
      <c r="O101" s="263"/>
      <c r="P101" s="263"/>
      <c r="Q101" s="263"/>
      <c r="R101" s="263"/>
      <c r="S101" s="263"/>
      <c r="T101" s="264"/>
      <c r="AT101" s="265" t="s">
        <v>173</v>
      </c>
      <c r="AU101" s="265" t="s">
        <v>82</v>
      </c>
      <c r="AV101" s="13" t="s">
        <v>171</v>
      </c>
      <c r="AW101" s="13" t="s">
        <v>35</v>
      </c>
      <c r="AX101" s="13" t="s">
        <v>80</v>
      </c>
      <c r="AY101" s="265" t="s">
        <v>164</v>
      </c>
    </row>
    <row r="102" s="1" customFormat="1" ht="25.5" customHeight="1">
      <c r="B102" s="46"/>
      <c r="C102" s="266" t="s">
        <v>185</v>
      </c>
      <c r="D102" s="266" t="s">
        <v>238</v>
      </c>
      <c r="E102" s="267" t="s">
        <v>338</v>
      </c>
      <c r="F102" s="268" t="s">
        <v>339</v>
      </c>
      <c r="G102" s="269" t="s">
        <v>340</v>
      </c>
      <c r="H102" s="270">
        <v>2125.1999999999998</v>
      </c>
      <c r="I102" s="271"/>
      <c r="J102" s="272">
        <f>ROUND(I102*H102,2)</f>
        <v>0</v>
      </c>
      <c r="K102" s="268" t="s">
        <v>21</v>
      </c>
      <c r="L102" s="273"/>
      <c r="M102" s="274" t="s">
        <v>21</v>
      </c>
      <c r="N102" s="275" t="s">
        <v>43</v>
      </c>
      <c r="O102" s="47"/>
      <c r="P102" s="230">
        <f>O102*H102</f>
        <v>0</v>
      </c>
      <c r="Q102" s="230">
        <v>0</v>
      </c>
      <c r="R102" s="230">
        <f>Q102*H102</f>
        <v>0</v>
      </c>
      <c r="S102" s="230">
        <v>0</v>
      </c>
      <c r="T102" s="231">
        <f>S102*H102</f>
        <v>0</v>
      </c>
      <c r="AR102" s="24" t="s">
        <v>210</v>
      </c>
      <c r="AT102" s="24" t="s">
        <v>238</v>
      </c>
      <c r="AU102" s="24" t="s">
        <v>82</v>
      </c>
      <c r="AY102" s="24" t="s">
        <v>164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24" t="s">
        <v>80</v>
      </c>
      <c r="BK102" s="232">
        <f>ROUND(I102*H102,2)</f>
        <v>0</v>
      </c>
      <c r="BL102" s="24" t="s">
        <v>171</v>
      </c>
      <c r="BM102" s="24" t="s">
        <v>918</v>
      </c>
    </row>
    <row r="103" s="11" customFormat="1">
      <c r="B103" s="233"/>
      <c r="C103" s="234"/>
      <c r="D103" s="235" t="s">
        <v>173</v>
      </c>
      <c r="E103" s="236" t="s">
        <v>21</v>
      </c>
      <c r="F103" s="237" t="s">
        <v>915</v>
      </c>
      <c r="G103" s="234"/>
      <c r="H103" s="236" t="s">
        <v>21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AT103" s="243" t="s">
        <v>173</v>
      </c>
      <c r="AU103" s="243" t="s">
        <v>82</v>
      </c>
      <c r="AV103" s="11" t="s">
        <v>80</v>
      </c>
      <c r="AW103" s="11" t="s">
        <v>35</v>
      </c>
      <c r="AX103" s="11" t="s">
        <v>72</v>
      </c>
      <c r="AY103" s="243" t="s">
        <v>164</v>
      </c>
    </row>
    <row r="104" s="11" customFormat="1">
      <c r="B104" s="233"/>
      <c r="C104" s="234"/>
      <c r="D104" s="235" t="s">
        <v>173</v>
      </c>
      <c r="E104" s="236" t="s">
        <v>21</v>
      </c>
      <c r="F104" s="237" t="s">
        <v>323</v>
      </c>
      <c r="G104" s="234"/>
      <c r="H104" s="236" t="s">
        <v>21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AT104" s="243" t="s">
        <v>173</v>
      </c>
      <c r="AU104" s="243" t="s">
        <v>82</v>
      </c>
      <c r="AV104" s="11" t="s">
        <v>80</v>
      </c>
      <c r="AW104" s="11" t="s">
        <v>35</v>
      </c>
      <c r="AX104" s="11" t="s">
        <v>72</v>
      </c>
      <c r="AY104" s="243" t="s">
        <v>164</v>
      </c>
    </row>
    <row r="105" s="11" customFormat="1">
      <c r="B105" s="233"/>
      <c r="C105" s="234"/>
      <c r="D105" s="235" t="s">
        <v>173</v>
      </c>
      <c r="E105" s="236" t="s">
        <v>21</v>
      </c>
      <c r="F105" s="237" t="s">
        <v>324</v>
      </c>
      <c r="G105" s="234"/>
      <c r="H105" s="236" t="s">
        <v>21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AT105" s="243" t="s">
        <v>173</v>
      </c>
      <c r="AU105" s="243" t="s">
        <v>82</v>
      </c>
      <c r="AV105" s="11" t="s">
        <v>80</v>
      </c>
      <c r="AW105" s="11" t="s">
        <v>35</v>
      </c>
      <c r="AX105" s="11" t="s">
        <v>72</v>
      </c>
      <c r="AY105" s="243" t="s">
        <v>164</v>
      </c>
    </row>
    <row r="106" s="12" customFormat="1">
      <c r="B106" s="244"/>
      <c r="C106" s="245"/>
      <c r="D106" s="235" t="s">
        <v>173</v>
      </c>
      <c r="E106" s="246" t="s">
        <v>21</v>
      </c>
      <c r="F106" s="247" t="s">
        <v>919</v>
      </c>
      <c r="G106" s="245"/>
      <c r="H106" s="248">
        <v>2125.1999999999998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AT106" s="254" t="s">
        <v>173</v>
      </c>
      <c r="AU106" s="254" t="s">
        <v>82</v>
      </c>
      <c r="AV106" s="12" t="s">
        <v>82</v>
      </c>
      <c r="AW106" s="12" t="s">
        <v>35</v>
      </c>
      <c r="AX106" s="12" t="s">
        <v>72</v>
      </c>
      <c r="AY106" s="254" t="s">
        <v>164</v>
      </c>
    </row>
    <row r="107" s="11" customFormat="1">
      <c r="B107" s="233"/>
      <c r="C107" s="234"/>
      <c r="D107" s="235" t="s">
        <v>173</v>
      </c>
      <c r="E107" s="236" t="s">
        <v>21</v>
      </c>
      <c r="F107" s="237" t="s">
        <v>329</v>
      </c>
      <c r="G107" s="234"/>
      <c r="H107" s="236" t="s">
        <v>21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AT107" s="243" t="s">
        <v>173</v>
      </c>
      <c r="AU107" s="243" t="s">
        <v>82</v>
      </c>
      <c r="AV107" s="11" t="s">
        <v>80</v>
      </c>
      <c r="AW107" s="11" t="s">
        <v>35</v>
      </c>
      <c r="AX107" s="11" t="s">
        <v>72</v>
      </c>
      <c r="AY107" s="243" t="s">
        <v>164</v>
      </c>
    </row>
    <row r="108" s="13" customFormat="1">
      <c r="B108" s="255"/>
      <c r="C108" s="256"/>
      <c r="D108" s="235" t="s">
        <v>173</v>
      </c>
      <c r="E108" s="257" t="s">
        <v>21</v>
      </c>
      <c r="F108" s="258" t="s">
        <v>177</v>
      </c>
      <c r="G108" s="256"/>
      <c r="H108" s="259">
        <v>2125.1999999999998</v>
      </c>
      <c r="I108" s="260"/>
      <c r="J108" s="256"/>
      <c r="K108" s="256"/>
      <c r="L108" s="261"/>
      <c r="M108" s="262"/>
      <c r="N108" s="263"/>
      <c r="O108" s="263"/>
      <c r="P108" s="263"/>
      <c r="Q108" s="263"/>
      <c r="R108" s="263"/>
      <c r="S108" s="263"/>
      <c r="T108" s="264"/>
      <c r="AT108" s="265" t="s">
        <v>173</v>
      </c>
      <c r="AU108" s="265" t="s">
        <v>82</v>
      </c>
      <c r="AV108" s="13" t="s">
        <v>171</v>
      </c>
      <c r="AW108" s="13" t="s">
        <v>35</v>
      </c>
      <c r="AX108" s="13" t="s">
        <v>80</v>
      </c>
      <c r="AY108" s="265" t="s">
        <v>164</v>
      </c>
    </row>
    <row r="109" s="1" customFormat="1" ht="16.5" customHeight="1">
      <c r="B109" s="46"/>
      <c r="C109" s="221" t="s">
        <v>171</v>
      </c>
      <c r="D109" s="221" t="s">
        <v>166</v>
      </c>
      <c r="E109" s="222" t="s">
        <v>347</v>
      </c>
      <c r="F109" s="223" t="s">
        <v>348</v>
      </c>
      <c r="G109" s="224" t="s">
        <v>169</v>
      </c>
      <c r="H109" s="225">
        <v>64.400000000000006</v>
      </c>
      <c r="I109" s="226"/>
      <c r="J109" s="227">
        <f>ROUND(I109*H109,2)</f>
        <v>0</v>
      </c>
      <c r="K109" s="223" t="s">
        <v>21</v>
      </c>
      <c r="L109" s="72"/>
      <c r="M109" s="228" t="s">
        <v>21</v>
      </c>
      <c r="N109" s="229" t="s">
        <v>43</v>
      </c>
      <c r="O109" s="47"/>
      <c r="P109" s="230">
        <f>O109*H109</f>
        <v>0</v>
      </c>
      <c r="Q109" s="230">
        <v>0</v>
      </c>
      <c r="R109" s="230">
        <f>Q109*H109</f>
        <v>0</v>
      </c>
      <c r="S109" s="230">
        <v>0</v>
      </c>
      <c r="T109" s="231">
        <f>S109*H109</f>
        <v>0</v>
      </c>
      <c r="AR109" s="24" t="s">
        <v>171</v>
      </c>
      <c r="AT109" s="24" t="s">
        <v>166</v>
      </c>
      <c r="AU109" s="24" t="s">
        <v>82</v>
      </c>
      <c r="AY109" s="24" t="s">
        <v>164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24" t="s">
        <v>80</v>
      </c>
      <c r="BK109" s="232">
        <f>ROUND(I109*H109,2)</f>
        <v>0</v>
      </c>
      <c r="BL109" s="24" t="s">
        <v>171</v>
      </c>
      <c r="BM109" s="24" t="s">
        <v>920</v>
      </c>
    </row>
    <row r="110" s="11" customFormat="1">
      <c r="B110" s="233"/>
      <c r="C110" s="234"/>
      <c r="D110" s="235" t="s">
        <v>173</v>
      </c>
      <c r="E110" s="236" t="s">
        <v>21</v>
      </c>
      <c r="F110" s="237" t="s">
        <v>915</v>
      </c>
      <c r="G110" s="234"/>
      <c r="H110" s="236" t="s">
        <v>21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AT110" s="243" t="s">
        <v>173</v>
      </c>
      <c r="AU110" s="243" t="s">
        <v>82</v>
      </c>
      <c r="AV110" s="11" t="s">
        <v>80</v>
      </c>
      <c r="AW110" s="11" t="s">
        <v>35</v>
      </c>
      <c r="AX110" s="11" t="s">
        <v>72</v>
      </c>
      <c r="AY110" s="243" t="s">
        <v>164</v>
      </c>
    </row>
    <row r="111" s="12" customFormat="1">
      <c r="B111" s="244"/>
      <c r="C111" s="245"/>
      <c r="D111" s="235" t="s">
        <v>173</v>
      </c>
      <c r="E111" s="246" t="s">
        <v>21</v>
      </c>
      <c r="F111" s="247" t="s">
        <v>21</v>
      </c>
      <c r="G111" s="245"/>
      <c r="H111" s="248">
        <v>0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AT111" s="254" t="s">
        <v>173</v>
      </c>
      <c r="AU111" s="254" t="s">
        <v>82</v>
      </c>
      <c r="AV111" s="12" t="s">
        <v>82</v>
      </c>
      <c r="AW111" s="12" t="s">
        <v>35</v>
      </c>
      <c r="AX111" s="12" t="s">
        <v>72</v>
      </c>
      <c r="AY111" s="254" t="s">
        <v>164</v>
      </c>
    </row>
    <row r="112" s="11" customFormat="1">
      <c r="B112" s="233"/>
      <c r="C112" s="234"/>
      <c r="D112" s="235" t="s">
        <v>173</v>
      </c>
      <c r="E112" s="236" t="s">
        <v>21</v>
      </c>
      <c r="F112" s="237" t="s">
        <v>323</v>
      </c>
      <c r="G112" s="234"/>
      <c r="H112" s="236" t="s">
        <v>21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AT112" s="243" t="s">
        <v>173</v>
      </c>
      <c r="AU112" s="243" t="s">
        <v>82</v>
      </c>
      <c r="AV112" s="11" t="s">
        <v>80</v>
      </c>
      <c r="AW112" s="11" t="s">
        <v>35</v>
      </c>
      <c r="AX112" s="11" t="s">
        <v>72</v>
      </c>
      <c r="AY112" s="243" t="s">
        <v>164</v>
      </c>
    </row>
    <row r="113" s="11" customFormat="1">
      <c r="B113" s="233"/>
      <c r="C113" s="234"/>
      <c r="D113" s="235" t="s">
        <v>173</v>
      </c>
      <c r="E113" s="236" t="s">
        <v>21</v>
      </c>
      <c r="F113" s="237" t="s">
        <v>350</v>
      </c>
      <c r="G113" s="234"/>
      <c r="H113" s="236" t="s">
        <v>21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AT113" s="243" t="s">
        <v>173</v>
      </c>
      <c r="AU113" s="243" t="s">
        <v>82</v>
      </c>
      <c r="AV113" s="11" t="s">
        <v>80</v>
      </c>
      <c r="AW113" s="11" t="s">
        <v>35</v>
      </c>
      <c r="AX113" s="11" t="s">
        <v>72</v>
      </c>
      <c r="AY113" s="243" t="s">
        <v>164</v>
      </c>
    </row>
    <row r="114" s="12" customFormat="1">
      <c r="B114" s="244"/>
      <c r="C114" s="245"/>
      <c r="D114" s="235" t="s">
        <v>173</v>
      </c>
      <c r="E114" s="246" t="s">
        <v>21</v>
      </c>
      <c r="F114" s="247" t="s">
        <v>916</v>
      </c>
      <c r="G114" s="245"/>
      <c r="H114" s="248">
        <v>64.400000000000006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AT114" s="254" t="s">
        <v>173</v>
      </c>
      <c r="AU114" s="254" t="s">
        <v>82</v>
      </c>
      <c r="AV114" s="12" t="s">
        <v>82</v>
      </c>
      <c r="AW114" s="12" t="s">
        <v>35</v>
      </c>
      <c r="AX114" s="12" t="s">
        <v>72</v>
      </c>
      <c r="AY114" s="254" t="s">
        <v>164</v>
      </c>
    </row>
    <row r="115" s="11" customFormat="1">
      <c r="B115" s="233"/>
      <c r="C115" s="234"/>
      <c r="D115" s="235" t="s">
        <v>173</v>
      </c>
      <c r="E115" s="236" t="s">
        <v>21</v>
      </c>
      <c r="F115" s="237" t="s">
        <v>351</v>
      </c>
      <c r="G115" s="234"/>
      <c r="H115" s="236" t="s">
        <v>21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AT115" s="243" t="s">
        <v>173</v>
      </c>
      <c r="AU115" s="243" t="s">
        <v>82</v>
      </c>
      <c r="AV115" s="11" t="s">
        <v>80</v>
      </c>
      <c r="AW115" s="11" t="s">
        <v>35</v>
      </c>
      <c r="AX115" s="11" t="s">
        <v>72</v>
      </c>
      <c r="AY115" s="243" t="s">
        <v>164</v>
      </c>
    </row>
    <row r="116" s="13" customFormat="1">
      <c r="B116" s="255"/>
      <c r="C116" s="256"/>
      <c r="D116" s="235" t="s">
        <v>173</v>
      </c>
      <c r="E116" s="257" t="s">
        <v>21</v>
      </c>
      <c r="F116" s="258" t="s">
        <v>177</v>
      </c>
      <c r="G116" s="256"/>
      <c r="H116" s="259">
        <v>64.400000000000006</v>
      </c>
      <c r="I116" s="260"/>
      <c r="J116" s="256"/>
      <c r="K116" s="256"/>
      <c r="L116" s="261"/>
      <c r="M116" s="262"/>
      <c r="N116" s="263"/>
      <c r="O116" s="263"/>
      <c r="P116" s="263"/>
      <c r="Q116" s="263"/>
      <c r="R116" s="263"/>
      <c r="S116" s="263"/>
      <c r="T116" s="264"/>
      <c r="AT116" s="265" t="s">
        <v>173</v>
      </c>
      <c r="AU116" s="265" t="s">
        <v>82</v>
      </c>
      <c r="AV116" s="13" t="s">
        <v>171</v>
      </c>
      <c r="AW116" s="13" t="s">
        <v>35</v>
      </c>
      <c r="AX116" s="13" t="s">
        <v>80</v>
      </c>
      <c r="AY116" s="265" t="s">
        <v>164</v>
      </c>
    </row>
    <row r="117" s="1" customFormat="1" ht="16.5" customHeight="1">
      <c r="B117" s="46"/>
      <c r="C117" s="266" t="s">
        <v>198</v>
      </c>
      <c r="D117" s="266" t="s">
        <v>238</v>
      </c>
      <c r="E117" s="267" t="s">
        <v>353</v>
      </c>
      <c r="F117" s="268" t="s">
        <v>354</v>
      </c>
      <c r="G117" s="269" t="s">
        <v>340</v>
      </c>
      <c r="H117" s="270">
        <v>386.39999999999998</v>
      </c>
      <c r="I117" s="271"/>
      <c r="J117" s="272">
        <f>ROUND(I117*H117,2)</f>
        <v>0</v>
      </c>
      <c r="K117" s="268" t="s">
        <v>21</v>
      </c>
      <c r="L117" s="273"/>
      <c r="M117" s="274" t="s">
        <v>21</v>
      </c>
      <c r="N117" s="275" t="s">
        <v>43</v>
      </c>
      <c r="O117" s="47"/>
      <c r="P117" s="230">
        <f>O117*H117</f>
        <v>0</v>
      </c>
      <c r="Q117" s="230">
        <v>0</v>
      </c>
      <c r="R117" s="230">
        <f>Q117*H117</f>
        <v>0</v>
      </c>
      <c r="S117" s="230">
        <v>0</v>
      </c>
      <c r="T117" s="231">
        <f>S117*H117</f>
        <v>0</v>
      </c>
      <c r="AR117" s="24" t="s">
        <v>210</v>
      </c>
      <c r="AT117" s="24" t="s">
        <v>238</v>
      </c>
      <c r="AU117" s="24" t="s">
        <v>82</v>
      </c>
      <c r="AY117" s="24" t="s">
        <v>164</v>
      </c>
      <c r="BE117" s="232">
        <f>IF(N117="základní",J117,0)</f>
        <v>0</v>
      </c>
      <c r="BF117" s="232">
        <f>IF(N117="snížená",J117,0)</f>
        <v>0</v>
      </c>
      <c r="BG117" s="232">
        <f>IF(N117="zákl. přenesená",J117,0)</f>
        <v>0</v>
      </c>
      <c r="BH117" s="232">
        <f>IF(N117="sníž. přenesená",J117,0)</f>
        <v>0</v>
      </c>
      <c r="BI117" s="232">
        <f>IF(N117="nulová",J117,0)</f>
        <v>0</v>
      </c>
      <c r="BJ117" s="24" t="s">
        <v>80</v>
      </c>
      <c r="BK117" s="232">
        <f>ROUND(I117*H117,2)</f>
        <v>0</v>
      </c>
      <c r="BL117" s="24" t="s">
        <v>171</v>
      </c>
      <c r="BM117" s="24" t="s">
        <v>921</v>
      </c>
    </row>
    <row r="118" s="11" customFormat="1">
      <c r="B118" s="233"/>
      <c r="C118" s="234"/>
      <c r="D118" s="235" t="s">
        <v>173</v>
      </c>
      <c r="E118" s="236" t="s">
        <v>21</v>
      </c>
      <c r="F118" s="237" t="s">
        <v>915</v>
      </c>
      <c r="G118" s="234"/>
      <c r="H118" s="236" t="s">
        <v>21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AT118" s="243" t="s">
        <v>173</v>
      </c>
      <c r="AU118" s="243" t="s">
        <v>82</v>
      </c>
      <c r="AV118" s="11" t="s">
        <v>80</v>
      </c>
      <c r="AW118" s="11" t="s">
        <v>35</v>
      </c>
      <c r="AX118" s="11" t="s">
        <v>72</v>
      </c>
      <c r="AY118" s="243" t="s">
        <v>164</v>
      </c>
    </row>
    <row r="119" s="12" customFormat="1">
      <c r="B119" s="244"/>
      <c r="C119" s="245"/>
      <c r="D119" s="235" t="s">
        <v>173</v>
      </c>
      <c r="E119" s="246" t="s">
        <v>21</v>
      </c>
      <c r="F119" s="247" t="s">
        <v>21</v>
      </c>
      <c r="G119" s="245"/>
      <c r="H119" s="248">
        <v>0</v>
      </c>
      <c r="I119" s="249"/>
      <c r="J119" s="245"/>
      <c r="K119" s="245"/>
      <c r="L119" s="250"/>
      <c r="M119" s="251"/>
      <c r="N119" s="252"/>
      <c r="O119" s="252"/>
      <c r="P119" s="252"/>
      <c r="Q119" s="252"/>
      <c r="R119" s="252"/>
      <c r="S119" s="252"/>
      <c r="T119" s="253"/>
      <c r="AT119" s="254" t="s">
        <v>173</v>
      </c>
      <c r="AU119" s="254" t="s">
        <v>82</v>
      </c>
      <c r="AV119" s="12" t="s">
        <v>82</v>
      </c>
      <c r="AW119" s="12" t="s">
        <v>35</v>
      </c>
      <c r="AX119" s="12" t="s">
        <v>72</v>
      </c>
      <c r="AY119" s="254" t="s">
        <v>164</v>
      </c>
    </row>
    <row r="120" s="11" customFormat="1">
      <c r="B120" s="233"/>
      <c r="C120" s="234"/>
      <c r="D120" s="235" t="s">
        <v>173</v>
      </c>
      <c r="E120" s="236" t="s">
        <v>21</v>
      </c>
      <c r="F120" s="237" t="s">
        <v>323</v>
      </c>
      <c r="G120" s="234"/>
      <c r="H120" s="236" t="s">
        <v>21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AT120" s="243" t="s">
        <v>173</v>
      </c>
      <c r="AU120" s="243" t="s">
        <v>82</v>
      </c>
      <c r="AV120" s="11" t="s">
        <v>80</v>
      </c>
      <c r="AW120" s="11" t="s">
        <v>35</v>
      </c>
      <c r="AX120" s="11" t="s">
        <v>72</v>
      </c>
      <c r="AY120" s="243" t="s">
        <v>164</v>
      </c>
    </row>
    <row r="121" s="11" customFormat="1">
      <c r="B121" s="233"/>
      <c r="C121" s="234"/>
      <c r="D121" s="235" t="s">
        <v>173</v>
      </c>
      <c r="E121" s="236" t="s">
        <v>21</v>
      </c>
      <c r="F121" s="237" t="s">
        <v>350</v>
      </c>
      <c r="G121" s="234"/>
      <c r="H121" s="236" t="s">
        <v>21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AT121" s="243" t="s">
        <v>173</v>
      </c>
      <c r="AU121" s="243" t="s">
        <v>82</v>
      </c>
      <c r="AV121" s="11" t="s">
        <v>80</v>
      </c>
      <c r="AW121" s="11" t="s">
        <v>35</v>
      </c>
      <c r="AX121" s="11" t="s">
        <v>72</v>
      </c>
      <c r="AY121" s="243" t="s">
        <v>164</v>
      </c>
    </row>
    <row r="122" s="12" customFormat="1">
      <c r="B122" s="244"/>
      <c r="C122" s="245"/>
      <c r="D122" s="235" t="s">
        <v>173</v>
      </c>
      <c r="E122" s="246" t="s">
        <v>21</v>
      </c>
      <c r="F122" s="247" t="s">
        <v>922</v>
      </c>
      <c r="G122" s="245"/>
      <c r="H122" s="248">
        <v>386.39999999999998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AT122" s="254" t="s">
        <v>173</v>
      </c>
      <c r="AU122" s="254" t="s">
        <v>82</v>
      </c>
      <c r="AV122" s="12" t="s">
        <v>82</v>
      </c>
      <c r="AW122" s="12" t="s">
        <v>35</v>
      </c>
      <c r="AX122" s="12" t="s">
        <v>72</v>
      </c>
      <c r="AY122" s="254" t="s">
        <v>164</v>
      </c>
    </row>
    <row r="123" s="11" customFormat="1">
      <c r="B123" s="233"/>
      <c r="C123" s="234"/>
      <c r="D123" s="235" t="s">
        <v>173</v>
      </c>
      <c r="E123" s="236" t="s">
        <v>21</v>
      </c>
      <c r="F123" s="237" t="s">
        <v>351</v>
      </c>
      <c r="G123" s="234"/>
      <c r="H123" s="236" t="s">
        <v>21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AT123" s="243" t="s">
        <v>173</v>
      </c>
      <c r="AU123" s="243" t="s">
        <v>82</v>
      </c>
      <c r="AV123" s="11" t="s">
        <v>80</v>
      </c>
      <c r="AW123" s="11" t="s">
        <v>35</v>
      </c>
      <c r="AX123" s="11" t="s">
        <v>72</v>
      </c>
      <c r="AY123" s="243" t="s">
        <v>164</v>
      </c>
    </row>
    <row r="124" s="13" customFormat="1">
      <c r="B124" s="255"/>
      <c r="C124" s="256"/>
      <c r="D124" s="235" t="s">
        <v>173</v>
      </c>
      <c r="E124" s="257" t="s">
        <v>21</v>
      </c>
      <c r="F124" s="258" t="s">
        <v>177</v>
      </c>
      <c r="G124" s="256"/>
      <c r="H124" s="259">
        <v>386.39999999999998</v>
      </c>
      <c r="I124" s="260"/>
      <c r="J124" s="256"/>
      <c r="K124" s="256"/>
      <c r="L124" s="261"/>
      <c r="M124" s="262"/>
      <c r="N124" s="263"/>
      <c r="O124" s="263"/>
      <c r="P124" s="263"/>
      <c r="Q124" s="263"/>
      <c r="R124" s="263"/>
      <c r="S124" s="263"/>
      <c r="T124" s="264"/>
      <c r="AT124" s="265" t="s">
        <v>173</v>
      </c>
      <c r="AU124" s="265" t="s">
        <v>82</v>
      </c>
      <c r="AV124" s="13" t="s">
        <v>171</v>
      </c>
      <c r="AW124" s="13" t="s">
        <v>35</v>
      </c>
      <c r="AX124" s="13" t="s">
        <v>80</v>
      </c>
      <c r="AY124" s="265" t="s">
        <v>164</v>
      </c>
    </row>
    <row r="125" s="1" customFormat="1" ht="25.5" customHeight="1">
      <c r="B125" s="46"/>
      <c r="C125" s="221" t="s">
        <v>202</v>
      </c>
      <c r="D125" s="221" t="s">
        <v>166</v>
      </c>
      <c r="E125" s="222" t="s">
        <v>837</v>
      </c>
      <c r="F125" s="223" t="s">
        <v>838</v>
      </c>
      <c r="G125" s="224" t="s">
        <v>287</v>
      </c>
      <c r="H125" s="225">
        <v>4</v>
      </c>
      <c r="I125" s="226"/>
      <c r="J125" s="227">
        <f>ROUND(I125*H125,2)</f>
        <v>0</v>
      </c>
      <c r="K125" s="223" t="s">
        <v>170</v>
      </c>
      <c r="L125" s="72"/>
      <c r="M125" s="228" t="s">
        <v>21</v>
      </c>
      <c r="N125" s="229" t="s">
        <v>43</v>
      </c>
      <c r="O125" s="47"/>
      <c r="P125" s="230">
        <f>O125*H125</f>
        <v>0</v>
      </c>
      <c r="Q125" s="230">
        <v>0.0011999999999999999</v>
      </c>
      <c r="R125" s="230">
        <f>Q125*H125</f>
        <v>0.0047999999999999996</v>
      </c>
      <c r="S125" s="230">
        <v>0</v>
      </c>
      <c r="T125" s="231">
        <f>S125*H125</f>
        <v>0</v>
      </c>
      <c r="AR125" s="24" t="s">
        <v>171</v>
      </c>
      <c r="AT125" s="24" t="s">
        <v>166</v>
      </c>
      <c r="AU125" s="24" t="s">
        <v>82</v>
      </c>
      <c r="AY125" s="24" t="s">
        <v>164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24" t="s">
        <v>80</v>
      </c>
      <c r="BK125" s="232">
        <f>ROUND(I125*H125,2)</f>
        <v>0</v>
      </c>
      <c r="BL125" s="24" t="s">
        <v>171</v>
      </c>
      <c r="BM125" s="24" t="s">
        <v>923</v>
      </c>
    </row>
    <row r="126" s="11" customFormat="1">
      <c r="B126" s="233"/>
      <c r="C126" s="234"/>
      <c r="D126" s="235" t="s">
        <v>173</v>
      </c>
      <c r="E126" s="236" t="s">
        <v>21</v>
      </c>
      <c r="F126" s="237" t="s">
        <v>915</v>
      </c>
      <c r="G126" s="234"/>
      <c r="H126" s="236" t="s">
        <v>21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173</v>
      </c>
      <c r="AU126" s="243" t="s">
        <v>82</v>
      </c>
      <c r="AV126" s="11" t="s">
        <v>80</v>
      </c>
      <c r="AW126" s="11" t="s">
        <v>35</v>
      </c>
      <c r="AX126" s="11" t="s">
        <v>72</v>
      </c>
      <c r="AY126" s="243" t="s">
        <v>164</v>
      </c>
    </row>
    <row r="127" s="11" customFormat="1">
      <c r="B127" s="233"/>
      <c r="C127" s="234"/>
      <c r="D127" s="235" t="s">
        <v>173</v>
      </c>
      <c r="E127" s="236" t="s">
        <v>21</v>
      </c>
      <c r="F127" s="237" t="s">
        <v>924</v>
      </c>
      <c r="G127" s="234"/>
      <c r="H127" s="236" t="s">
        <v>21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AT127" s="243" t="s">
        <v>173</v>
      </c>
      <c r="AU127" s="243" t="s">
        <v>82</v>
      </c>
      <c r="AV127" s="11" t="s">
        <v>80</v>
      </c>
      <c r="AW127" s="11" t="s">
        <v>35</v>
      </c>
      <c r="AX127" s="11" t="s">
        <v>72</v>
      </c>
      <c r="AY127" s="243" t="s">
        <v>164</v>
      </c>
    </row>
    <row r="128" s="11" customFormat="1">
      <c r="B128" s="233"/>
      <c r="C128" s="234"/>
      <c r="D128" s="235" t="s">
        <v>173</v>
      </c>
      <c r="E128" s="236" t="s">
        <v>21</v>
      </c>
      <c r="F128" s="237" t="s">
        <v>925</v>
      </c>
      <c r="G128" s="234"/>
      <c r="H128" s="236" t="s">
        <v>21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173</v>
      </c>
      <c r="AU128" s="243" t="s">
        <v>82</v>
      </c>
      <c r="AV128" s="11" t="s">
        <v>80</v>
      </c>
      <c r="AW128" s="11" t="s">
        <v>35</v>
      </c>
      <c r="AX128" s="11" t="s">
        <v>72</v>
      </c>
      <c r="AY128" s="243" t="s">
        <v>164</v>
      </c>
    </row>
    <row r="129" s="12" customFormat="1">
      <c r="B129" s="244"/>
      <c r="C129" s="245"/>
      <c r="D129" s="235" t="s">
        <v>173</v>
      </c>
      <c r="E129" s="246" t="s">
        <v>21</v>
      </c>
      <c r="F129" s="247" t="s">
        <v>171</v>
      </c>
      <c r="G129" s="245"/>
      <c r="H129" s="248">
        <v>4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AT129" s="254" t="s">
        <v>173</v>
      </c>
      <c r="AU129" s="254" t="s">
        <v>82</v>
      </c>
      <c r="AV129" s="12" t="s">
        <v>82</v>
      </c>
      <c r="AW129" s="12" t="s">
        <v>35</v>
      </c>
      <c r="AX129" s="12" t="s">
        <v>72</v>
      </c>
      <c r="AY129" s="254" t="s">
        <v>164</v>
      </c>
    </row>
    <row r="130" s="13" customFormat="1">
      <c r="B130" s="255"/>
      <c r="C130" s="256"/>
      <c r="D130" s="235" t="s">
        <v>173</v>
      </c>
      <c r="E130" s="257" t="s">
        <v>21</v>
      </c>
      <c r="F130" s="258" t="s">
        <v>177</v>
      </c>
      <c r="G130" s="256"/>
      <c r="H130" s="259">
        <v>4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AT130" s="265" t="s">
        <v>173</v>
      </c>
      <c r="AU130" s="265" t="s">
        <v>82</v>
      </c>
      <c r="AV130" s="13" t="s">
        <v>171</v>
      </c>
      <c r="AW130" s="13" t="s">
        <v>35</v>
      </c>
      <c r="AX130" s="13" t="s">
        <v>80</v>
      </c>
      <c r="AY130" s="265" t="s">
        <v>164</v>
      </c>
    </row>
    <row r="131" s="1" customFormat="1" ht="16.5" customHeight="1">
      <c r="B131" s="46"/>
      <c r="C131" s="221" t="s">
        <v>206</v>
      </c>
      <c r="D131" s="221" t="s">
        <v>166</v>
      </c>
      <c r="E131" s="222" t="s">
        <v>358</v>
      </c>
      <c r="F131" s="223" t="s">
        <v>359</v>
      </c>
      <c r="G131" s="224" t="s">
        <v>169</v>
      </c>
      <c r="H131" s="225">
        <v>64.400000000000006</v>
      </c>
      <c r="I131" s="226"/>
      <c r="J131" s="227">
        <f>ROUND(I131*H131,2)</f>
        <v>0</v>
      </c>
      <c r="K131" s="223" t="s">
        <v>170</v>
      </c>
      <c r="L131" s="72"/>
      <c r="M131" s="228" t="s">
        <v>21</v>
      </c>
      <c r="N131" s="229" t="s">
        <v>43</v>
      </c>
      <c r="O131" s="47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AR131" s="24" t="s">
        <v>171</v>
      </c>
      <c r="AT131" s="24" t="s">
        <v>166</v>
      </c>
      <c r="AU131" s="24" t="s">
        <v>82</v>
      </c>
      <c r="AY131" s="24" t="s">
        <v>164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24" t="s">
        <v>80</v>
      </c>
      <c r="BK131" s="232">
        <f>ROUND(I131*H131,2)</f>
        <v>0</v>
      </c>
      <c r="BL131" s="24" t="s">
        <v>171</v>
      </c>
      <c r="BM131" s="24" t="s">
        <v>926</v>
      </c>
    </row>
    <row r="132" s="11" customFormat="1">
      <c r="B132" s="233"/>
      <c r="C132" s="234"/>
      <c r="D132" s="235" t="s">
        <v>173</v>
      </c>
      <c r="E132" s="236" t="s">
        <v>21</v>
      </c>
      <c r="F132" s="237" t="s">
        <v>915</v>
      </c>
      <c r="G132" s="234"/>
      <c r="H132" s="236" t="s">
        <v>21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AT132" s="243" t="s">
        <v>173</v>
      </c>
      <c r="AU132" s="243" t="s">
        <v>82</v>
      </c>
      <c r="AV132" s="11" t="s">
        <v>80</v>
      </c>
      <c r="AW132" s="11" t="s">
        <v>35</v>
      </c>
      <c r="AX132" s="11" t="s">
        <v>72</v>
      </c>
      <c r="AY132" s="243" t="s">
        <v>164</v>
      </c>
    </row>
    <row r="133" s="11" customFormat="1">
      <c r="B133" s="233"/>
      <c r="C133" s="234"/>
      <c r="D133" s="235" t="s">
        <v>173</v>
      </c>
      <c r="E133" s="236" t="s">
        <v>21</v>
      </c>
      <c r="F133" s="237" t="s">
        <v>323</v>
      </c>
      <c r="G133" s="234"/>
      <c r="H133" s="236" t="s">
        <v>21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173</v>
      </c>
      <c r="AU133" s="243" t="s">
        <v>82</v>
      </c>
      <c r="AV133" s="11" t="s">
        <v>80</v>
      </c>
      <c r="AW133" s="11" t="s">
        <v>35</v>
      </c>
      <c r="AX133" s="11" t="s">
        <v>72</v>
      </c>
      <c r="AY133" s="243" t="s">
        <v>164</v>
      </c>
    </row>
    <row r="134" s="11" customFormat="1">
      <c r="B134" s="233"/>
      <c r="C134" s="234"/>
      <c r="D134" s="235" t="s">
        <v>173</v>
      </c>
      <c r="E134" s="236" t="s">
        <v>21</v>
      </c>
      <c r="F134" s="237" t="s">
        <v>361</v>
      </c>
      <c r="G134" s="234"/>
      <c r="H134" s="236" t="s">
        <v>21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AT134" s="243" t="s">
        <v>173</v>
      </c>
      <c r="AU134" s="243" t="s">
        <v>82</v>
      </c>
      <c r="AV134" s="11" t="s">
        <v>80</v>
      </c>
      <c r="AW134" s="11" t="s">
        <v>35</v>
      </c>
      <c r="AX134" s="11" t="s">
        <v>72</v>
      </c>
      <c r="AY134" s="243" t="s">
        <v>164</v>
      </c>
    </row>
    <row r="135" s="12" customFormat="1">
      <c r="B135" s="244"/>
      <c r="C135" s="245"/>
      <c r="D135" s="235" t="s">
        <v>173</v>
      </c>
      <c r="E135" s="246" t="s">
        <v>21</v>
      </c>
      <c r="F135" s="247" t="s">
        <v>916</v>
      </c>
      <c r="G135" s="245"/>
      <c r="H135" s="248">
        <v>64.400000000000006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AT135" s="254" t="s">
        <v>173</v>
      </c>
      <c r="AU135" s="254" t="s">
        <v>82</v>
      </c>
      <c r="AV135" s="12" t="s">
        <v>82</v>
      </c>
      <c r="AW135" s="12" t="s">
        <v>35</v>
      </c>
      <c r="AX135" s="12" t="s">
        <v>72</v>
      </c>
      <c r="AY135" s="254" t="s">
        <v>164</v>
      </c>
    </row>
    <row r="136" s="13" customFormat="1">
      <c r="B136" s="255"/>
      <c r="C136" s="256"/>
      <c r="D136" s="235" t="s">
        <v>173</v>
      </c>
      <c r="E136" s="257" t="s">
        <v>21</v>
      </c>
      <c r="F136" s="258" t="s">
        <v>177</v>
      </c>
      <c r="G136" s="256"/>
      <c r="H136" s="259">
        <v>64.400000000000006</v>
      </c>
      <c r="I136" s="260"/>
      <c r="J136" s="256"/>
      <c r="K136" s="256"/>
      <c r="L136" s="261"/>
      <c r="M136" s="262"/>
      <c r="N136" s="263"/>
      <c r="O136" s="263"/>
      <c r="P136" s="263"/>
      <c r="Q136" s="263"/>
      <c r="R136" s="263"/>
      <c r="S136" s="263"/>
      <c r="T136" s="264"/>
      <c r="AT136" s="265" t="s">
        <v>173</v>
      </c>
      <c r="AU136" s="265" t="s">
        <v>82</v>
      </c>
      <c r="AV136" s="13" t="s">
        <v>171</v>
      </c>
      <c r="AW136" s="13" t="s">
        <v>35</v>
      </c>
      <c r="AX136" s="13" t="s">
        <v>80</v>
      </c>
      <c r="AY136" s="265" t="s">
        <v>164</v>
      </c>
    </row>
    <row r="137" s="1" customFormat="1" ht="25.5" customHeight="1">
      <c r="B137" s="46"/>
      <c r="C137" s="221" t="s">
        <v>210</v>
      </c>
      <c r="D137" s="221" t="s">
        <v>166</v>
      </c>
      <c r="E137" s="222" t="s">
        <v>363</v>
      </c>
      <c r="F137" s="223" t="s">
        <v>364</v>
      </c>
      <c r="G137" s="224" t="s">
        <v>287</v>
      </c>
      <c r="H137" s="225">
        <v>32.119999999999997</v>
      </c>
      <c r="I137" s="226"/>
      <c r="J137" s="227">
        <f>ROUND(I137*H137,2)</f>
        <v>0</v>
      </c>
      <c r="K137" s="223" t="s">
        <v>170</v>
      </c>
      <c r="L137" s="72"/>
      <c r="M137" s="228" t="s">
        <v>21</v>
      </c>
      <c r="N137" s="229" t="s">
        <v>43</v>
      </c>
      <c r="O137" s="47"/>
      <c r="P137" s="230">
        <f>O137*H137</f>
        <v>0</v>
      </c>
      <c r="Q137" s="230">
        <v>1.0000000000000001E-05</v>
      </c>
      <c r="R137" s="230">
        <f>Q137*H137</f>
        <v>0.0003212</v>
      </c>
      <c r="S137" s="230">
        <v>0</v>
      </c>
      <c r="T137" s="231">
        <f>S137*H137</f>
        <v>0</v>
      </c>
      <c r="AR137" s="24" t="s">
        <v>171</v>
      </c>
      <c r="AT137" s="24" t="s">
        <v>166</v>
      </c>
      <c r="AU137" s="24" t="s">
        <v>82</v>
      </c>
      <c r="AY137" s="24" t="s">
        <v>164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24" t="s">
        <v>80</v>
      </c>
      <c r="BK137" s="232">
        <f>ROUND(I137*H137,2)</f>
        <v>0</v>
      </c>
      <c r="BL137" s="24" t="s">
        <v>171</v>
      </c>
      <c r="BM137" s="24" t="s">
        <v>927</v>
      </c>
    </row>
    <row r="138" s="11" customFormat="1">
      <c r="B138" s="233"/>
      <c r="C138" s="234"/>
      <c r="D138" s="235" t="s">
        <v>173</v>
      </c>
      <c r="E138" s="236" t="s">
        <v>21</v>
      </c>
      <c r="F138" s="237" t="s">
        <v>915</v>
      </c>
      <c r="G138" s="234"/>
      <c r="H138" s="236" t="s">
        <v>21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AT138" s="243" t="s">
        <v>173</v>
      </c>
      <c r="AU138" s="243" t="s">
        <v>82</v>
      </c>
      <c r="AV138" s="11" t="s">
        <v>80</v>
      </c>
      <c r="AW138" s="11" t="s">
        <v>35</v>
      </c>
      <c r="AX138" s="11" t="s">
        <v>72</v>
      </c>
      <c r="AY138" s="243" t="s">
        <v>164</v>
      </c>
    </row>
    <row r="139" s="11" customFormat="1">
      <c r="B139" s="233"/>
      <c r="C139" s="234"/>
      <c r="D139" s="235" t="s">
        <v>173</v>
      </c>
      <c r="E139" s="236" t="s">
        <v>21</v>
      </c>
      <c r="F139" s="237" t="s">
        <v>366</v>
      </c>
      <c r="G139" s="234"/>
      <c r="H139" s="236" t="s">
        <v>21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AT139" s="243" t="s">
        <v>173</v>
      </c>
      <c r="AU139" s="243" t="s">
        <v>82</v>
      </c>
      <c r="AV139" s="11" t="s">
        <v>80</v>
      </c>
      <c r="AW139" s="11" t="s">
        <v>35</v>
      </c>
      <c r="AX139" s="11" t="s">
        <v>72</v>
      </c>
      <c r="AY139" s="243" t="s">
        <v>164</v>
      </c>
    </row>
    <row r="140" s="11" customFormat="1">
      <c r="B140" s="233"/>
      <c r="C140" s="234"/>
      <c r="D140" s="235" t="s">
        <v>173</v>
      </c>
      <c r="E140" s="236" t="s">
        <v>21</v>
      </c>
      <c r="F140" s="237" t="s">
        <v>367</v>
      </c>
      <c r="G140" s="234"/>
      <c r="H140" s="236" t="s">
        <v>21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173</v>
      </c>
      <c r="AU140" s="243" t="s">
        <v>82</v>
      </c>
      <c r="AV140" s="11" t="s">
        <v>80</v>
      </c>
      <c r="AW140" s="11" t="s">
        <v>35</v>
      </c>
      <c r="AX140" s="11" t="s">
        <v>72</v>
      </c>
      <c r="AY140" s="243" t="s">
        <v>164</v>
      </c>
    </row>
    <row r="141" s="12" customFormat="1">
      <c r="B141" s="244"/>
      <c r="C141" s="245"/>
      <c r="D141" s="235" t="s">
        <v>173</v>
      </c>
      <c r="E141" s="246" t="s">
        <v>21</v>
      </c>
      <c r="F141" s="247" t="s">
        <v>928</v>
      </c>
      <c r="G141" s="245"/>
      <c r="H141" s="248">
        <v>32.119999999999997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AT141" s="254" t="s">
        <v>173</v>
      </c>
      <c r="AU141" s="254" t="s">
        <v>82</v>
      </c>
      <c r="AV141" s="12" t="s">
        <v>82</v>
      </c>
      <c r="AW141" s="12" t="s">
        <v>35</v>
      </c>
      <c r="AX141" s="12" t="s">
        <v>72</v>
      </c>
      <c r="AY141" s="254" t="s">
        <v>164</v>
      </c>
    </row>
    <row r="142" s="13" customFormat="1">
      <c r="B142" s="255"/>
      <c r="C142" s="256"/>
      <c r="D142" s="235" t="s">
        <v>173</v>
      </c>
      <c r="E142" s="257" t="s">
        <v>21</v>
      </c>
      <c r="F142" s="258" t="s">
        <v>177</v>
      </c>
      <c r="G142" s="256"/>
      <c r="H142" s="259">
        <v>32.119999999999997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AT142" s="265" t="s">
        <v>173</v>
      </c>
      <c r="AU142" s="265" t="s">
        <v>82</v>
      </c>
      <c r="AV142" s="13" t="s">
        <v>171</v>
      </c>
      <c r="AW142" s="13" t="s">
        <v>35</v>
      </c>
      <c r="AX142" s="13" t="s">
        <v>80</v>
      </c>
      <c r="AY142" s="265" t="s">
        <v>164</v>
      </c>
    </row>
    <row r="143" s="10" customFormat="1" ht="29.88" customHeight="1">
      <c r="B143" s="205"/>
      <c r="C143" s="206"/>
      <c r="D143" s="207" t="s">
        <v>71</v>
      </c>
      <c r="E143" s="219" t="s">
        <v>395</v>
      </c>
      <c r="F143" s="219" t="s">
        <v>396</v>
      </c>
      <c r="G143" s="206"/>
      <c r="H143" s="206"/>
      <c r="I143" s="209"/>
      <c r="J143" s="220">
        <f>BK143</f>
        <v>0</v>
      </c>
      <c r="K143" s="206"/>
      <c r="L143" s="211"/>
      <c r="M143" s="212"/>
      <c r="N143" s="213"/>
      <c r="O143" s="213"/>
      <c r="P143" s="214">
        <f>SUM(P144:P182)</f>
        <v>0</v>
      </c>
      <c r="Q143" s="213"/>
      <c r="R143" s="214">
        <f>SUM(R144:R182)</f>
        <v>0.063530799999999998</v>
      </c>
      <c r="S143" s="213"/>
      <c r="T143" s="215">
        <f>SUM(T144:T182)</f>
        <v>0</v>
      </c>
      <c r="AR143" s="216" t="s">
        <v>80</v>
      </c>
      <c r="AT143" s="217" t="s">
        <v>71</v>
      </c>
      <c r="AU143" s="217" t="s">
        <v>80</v>
      </c>
      <c r="AY143" s="216" t="s">
        <v>164</v>
      </c>
      <c r="BK143" s="218">
        <f>SUM(BK144:BK182)</f>
        <v>0</v>
      </c>
    </row>
    <row r="144" s="1" customFormat="1" ht="38.25" customHeight="1">
      <c r="B144" s="46"/>
      <c r="C144" s="221" t="s">
        <v>215</v>
      </c>
      <c r="D144" s="221" t="s">
        <v>166</v>
      </c>
      <c r="E144" s="222" t="s">
        <v>398</v>
      </c>
      <c r="F144" s="223" t="s">
        <v>399</v>
      </c>
      <c r="G144" s="224" t="s">
        <v>287</v>
      </c>
      <c r="H144" s="225">
        <v>32.119999999999997</v>
      </c>
      <c r="I144" s="226"/>
      <c r="J144" s="227">
        <f>ROUND(I144*H144,2)</f>
        <v>0</v>
      </c>
      <c r="K144" s="223" t="s">
        <v>21</v>
      </c>
      <c r="L144" s="72"/>
      <c r="M144" s="228" t="s">
        <v>21</v>
      </c>
      <c r="N144" s="229" t="s">
        <v>43</v>
      </c>
      <c r="O144" s="47"/>
      <c r="P144" s="230">
        <f>O144*H144</f>
        <v>0</v>
      </c>
      <c r="Q144" s="230">
        <v>9.0000000000000006E-05</v>
      </c>
      <c r="R144" s="230">
        <f>Q144*H144</f>
        <v>0.0028907999999999998</v>
      </c>
      <c r="S144" s="230">
        <v>0</v>
      </c>
      <c r="T144" s="231">
        <f>S144*H144</f>
        <v>0</v>
      </c>
      <c r="AR144" s="24" t="s">
        <v>171</v>
      </c>
      <c r="AT144" s="24" t="s">
        <v>166</v>
      </c>
      <c r="AU144" s="24" t="s">
        <v>82</v>
      </c>
      <c r="AY144" s="24" t="s">
        <v>164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24" t="s">
        <v>80</v>
      </c>
      <c r="BK144" s="232">
        <f>ROUND(I144*H144,2)</f>
        <v>0</v>
      </c>
      <c r="BL144" s="24" t="s">
        <v>171</v>
      </c>
      <c r="BM144" s="24" t="s">
        <v>929</v>
      </c>
    </row>
    <row r="145" s="11" customFormat="1">
      <c r="B145" s="233"/>
      <c r="C145" s="234"/>
      <c r="D145" s="235" t="s">
        <v>173</v>
      </c>
      <c r="E145" s="236" t="s">
        <v>21</v>
      </c>
      <c r="F145" s="237" t="s">
        <v>915</v>
      </c>
      <c r="G145" s="234"/>
      <c r="H145" s="236" t="s">
        <v>21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AT145" s="243" t="s">
        <v>173</v>
      </c>
      <c r="AU145" s="243" t="s">
        <v>82</v>
      </c>
      <c r="AV145" s="11" t="s">
        <v>80</v>
      </c>
      <c r="AW145" s="11" t="s">
        <v>35</v>
      </c>
      <c r="AX145" s="11" t="s">
        <v>72</v>
      </c>
      <c r="AY145" s="243" t="s">
        <v>164</v>
      </c>
    </row>
    <row r="146" s="11" customFormat="1">
      <c r="B146" s="233"/>
      <c r="C146" s="234"/>
      <c r="D146" s="235" t="s">
        <v>173</v>
      </c>
      <c r="E146" s="236" t="s">
        <v>21</v>
      </c>
      <c r="F146" s="237" t="s">
        <v>366</v>
      </c>
      <c r="G146" s="234"/>
      <c r="H146" s="236" t="s">
        <v>21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173</v>
      </c>
      <c r="AU146" s="243" t="s">
        <v>82</v>
      </c>
      <c r="AV146" s="11" t="s">
        <v>80</v>
      </c>
      <c r="AW146" s="11" t="s">
        <v>35</v>
      </c>
      <c r="AX146" s="11" t="s">
        <v>72</v>
      </c>
      <c r="AY146" s="243" t="s">
        <v>164</v>
      </c>
    </row>
    <row r="147" s="11" customFormat="1">
      <c r="B147" s="233"/>
      <c r="C147" s="234"/>
      <c r="D147" s="235" t="s">
        <v>173</v>
      </c>
      <c r="E147" s="236" t="s">
        <v>21</v>
      </c>
      <c r="F147" s="237" t="s">
        <v>401</v>
      </c>
      <c r="G147" s="234"/>
      <c r="H147" s="236" t="s">
        <v>21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AT147" s="243" t="s">
        <v>173</v>
      </c>
      <c r="AU147" s="243" t="s">
        <v>82</v>
      </c>
      <c r="AV147" s="11" t="s">
        <v>80</v>
      </c>
      <c r="AW147" s="11" t="s">
        <v>35</v>
      </c>
      <c r="AX147" s="11" t="s">
        <v>72</v>
      </c>
      <c r="AY147" s="243" t="s">
        <v>164</v>
      </c>
    </row>
    <row r="148" s="12" customFormat="1">
      <c r="B148" s="244"/>
      <c r="C148" s="245"/>
      <c r="D148" s="235" t="s">
        <v>173</v>
      </c>
      <c r="E148" s="246" t="s">
        <v>21</v>
      </c>
      <c r="F148" s="247" t="s">
        <v>928</v>
      </c>
      <c r="G148" s="245"/>
      <c r="H148" s="248">
        <v>32.119999999999997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AT148" s="254" t="s">
        <v>173</v>
      </c>
      <c r="AU148" s="254" t="s">
        <v>82</v>
      </c>
      <c r="AV148" s="12" t="s">
        <v>82</v>
      </c>
      <c r="AW148" s="12" t="s">
        <v>35</v>
      </c>
      <c r="AX148" s="12" t="s">
        <v>72</v>
      </c>
      <c r="AY148" s="254" t="s">
        <v>164</v>
      </c>
    </row>
    <row r="149" s="11" customFormat="1">
      <c r="B149" s="233"/>
      <c r="C149" s="234"/>
      <c r="D149" s="235" t="s">
        <v>173</v>
      </c>
      <c r="E149" s="236" t="s">
        <v>21</v>
      </c>
      <c r="F149" s="237" t="s">
        <v>402</v>
      </c>
      <c r="G149" s="234"/>
      <c r="H149" s="236" t="s">
        <v>21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173</v>
      </c>
      <c r="AU149" s="243" t="s">
        <v>82</v>
      </c>
      <c r="AV149" s="11" t="s">
        <v>80</v>
      </c>
      <c r="AW149" s="11" t="s">
        <v>35</v>
      </c>
      <c r="AX149" s="11" t="s">
        <v>72</v>
      </c>
      <c r="AY149" s="243" t="s">
        <v>164</v>
      </c>
    </row>
    <row r="150" s="13" customFormat="1">
      <c r="B150" s="255"/>
      <c r="C150" s="256"/>
      <c r="D150" s="235" t="s">
        <v>173</v>
      </c>
      <c r="E150" s="257" t="s">
        <v>21</v>
      </c>
      <c r="F150" s="258" t="s">
        <v>177</v>
      </c>
      <c r="G150" s="256"/>
      <c r="H150" s="259">
        <v>32.119999999999997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AT150" s="265" t="s">
        <v>173</v>
      </c>
      <c r="AU150" s="265" t="s">
        <v>82</v>
      </c>
      <c r="AV150" s="13" t="s">
        <v>171</v>
      </c>
      <c r="AW150" s="13" t="s">
        <v>35</v>
      </c>
      <c r="AX150" s="13" t="s">
        <v>80</v>
      </c>
      <c r="AY150" s="265" t="s">
        <v>164</v>
      </c>
    </row>
    <row r="151" s="1" customFormat="1" ht="25.5" customHeight="1">
      <c r="B151" s="46"/>
      <c r="C151" s="266" t="s">
        <v>221</v>
      </c>
      <c r="D151" s="266" t="s">
        <v>238</v>
      </c>
      <c r="E151" s="267" t="s">
        <v>404</v>
      </c>
      <c r="F151" s="268" t="s">
        <v>405</v>
      </c>
      <c r="G151" s="269" t="s">
        <v>406</v>
      </c>
      <c r="H151" s="270">
        <v>11</v>
      </c>
      <c r="I151" s="271"/>
      <c r="J151" s="272">
        <f>ROUND(I151*H151,2)</f>
        <v>0</v>
      </c>
      <c r="K151" s="268" t="s">
        <v>21</v>
      </c>
      <c r="L151" s="273"/>
      <c r="M151" s="274" t="s">
        <v>21</v>
      </c>
      <c r="N151" s="275" t="s">
        <v>43</v>
      </c>
      <c r="O151" s="47"/>
      <c r="P151" s="230">
        <f>O151*H151</f>
        <v>0</v>
      </c>
      <c r="Q151" s="230">
        <v>0.00059999999999999995</v>
      </c>
      <c r="R151" s="230">
        <f>Q151*H151</f>
        <v>0.0065999999999999991</v>
      </c>
      <c r="S151" s="230">
        <v>0</v>
      </c>
      <c r="T151" s="231">
        <f>S151*H151</f>
        <v>0</v>
      </c>
      <c r="AR151" s="24" t="s">
        <v>210</v>
      </c>
      <c r="AT151" s="24" t="s">
        <v>238</v>
      </c>
      <c r="AU151" s="24" t="s">
        <v>82</v>
      </c>
      <c r="AY151" s="24" t="s">
        <v>164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24" t="s">
        <v>80</v>
      </c>
      <c r="BK151" s="232">
        <f>ROUND(I151*H151,2)</f>
        <v>0</v>
      </c>
      <c r="BL151" s="24" t="s">
        <v>171</v>
      </c>
      <c r="BM151" s="24" t="s">
        <v>930</v>
      </c>
    </row>
    <row r="152" s="11" customFormat="1">
      <c r="B152" s="233"/>
      <c r="C152" s="234"/>
      <c r="D152" s="235" t="s">
        <v>173</v>
      </c>
      <c r="E152" s="236" t="s">
        <v>21</v>
      </c>
      <c r="F152" s="237" t="s">
        <v>915</v>
      </c>
      <c r="G152" s="234"/>
      <c r="H152" s="236" t="s">
        <v>21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AT152" s="243" t="s">
        <v>173</v>
      </c>
      <c r="AU152" s="243" t="s">
        <v>82</v>
      </c>
      <c r="AV152" s="11" t="s">
        <v>80</v>
      </c>
      <c r="AW152" s="11" t="s">
        <v>35</v>
      </c>
      <c r="AX152" s="11" t="s">
        <v>72</v>
      </c>
      <c r="AY152" s="243" t="s">
        <v>164</v>
      </c>
    </row>
    <row r="153" s="11" customFormat="1">
      <c r="B153" s="233"/>
      <c r="C153" s="234"/>
      <c r="D153" s="235" t="s">
        <v>173</v>
      </c>
      <c r="E153" s="236" t="s">
        <v>21</v>
      </c>
      <c r="F153" s="237" t="s">
        <v>366</v>
      </c>
      <c r="G153" s="234"/>
      <c r="H153" s="236" t="s">
        <v>21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AT153" s="243" t="s">
        <v>173</v>
      </c>
      <c r="AU153" s="243" t="s">
        <v>82</v>
      </c>
      <c r="AV153" s="11" t="s">
        <v>80</v>
      </c>
      <c r="AW153" s="11" t="s">
        <v>35</v>
      </c>
      <c r="AX153" s="11" t="s">
        <v>72</v>
      </c>
      <c r="AY153" s="243" t="s">
        <v>164</v>
      </c>
    </row>
    <row r="154" s="11" customFormat="1">
      <c r="B154" s="233"/>
      <c r="C154" s="234"/>
      <c r="D154" s="235" t="s">
        <v>173</v>
      </c>
      <c r="E154" s="236" t="s">
        <v>21</v>
      </c>
      <c r="F154" s="237" t="s">
        <v>401</v>
      </c>
      <c r="G154" s="234"/>
      <c r="H154" s="236" t="s">
        <v>21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AT154" s="243" t="s">
        <v>173</v>
      </c>
      <c r="AU154" s="243" t="s">
        <v>82</v>
      </c>
      <c r="AV154" s="11" t="s">
        <v>80</v>
      </c>
      <c r="AW154" s="11" t="s">
        <v>35</v>
      </c>
      <c r="AX154" s="11" t="s">
        <v>72</v>
      </c>
      <c r="AY154" s="243" t="s">
        <v>164</v>
      </c>
    </row>
    <row r="155" s="12" customFormat="1">
      <c r="B155" s="244"/>
      <c r="C155" s="245"/>
      <c r="D155" s="235" t="s">
        <v>173</v>
      </c>
      <c r="E155" s="246" t="s">
        <v>21</v>
      </c>
      <c r="F155" s="247" t="s">
        <v>928</v>
      </c>
      <c r="G155" s="245"/>
      <c r="H155" s="248">
        <v>32.119999999999997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AT155" s="254" t="s">
        <v>173</v>
      </c>
      <c r="AU155" s="254" t="s">
        <v>82</v>
      </c>
      <c r="AV155" s="12" t="s">
        <v>82</v>
      </c>
      <c r="AW155" s="12" t="s">
        <v>35</v>
      </c>
      <c r="AX155" s="12" t="s">
        <v>72</v>
      </c>
      <c r="AY155" s="254" t="s">
        <v>164</v>
      </c>
    </row>
    <row r="156" s="11" customFormat="1">
      <c r="B156" s="233"/>
      <c r="C156" s="234"/>
      <c r="D156" s="235" t="s">
        <v>173</v>
      </c>
      <c r="E156" s="236" t="s">
        <v>21</v>
      </c>
      <c r="F156" s="237" t="s">
        <v>402</v>
      </c>
      <c r="G156" s="234"/>
      <c r="H156" s="236" t="s">
        <v>21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AT156" s="243" t="s">
        <v>173</v>
      </c>
      <c r="AU156" s="243" t="s">
        <v>82</v>
      </c>
      <c r="AV156" s="11" t="s">
        <v>80</v>
      </c>
      <c r="AW156" s="11" t="s">
        <v>35</v>
      </c>
      <c r="AX156" s="11" t="s">
        <v>72</v>
      </c>
      <c r="AY156" s="243" t="s">
        <v>164</v>
      </c>
    </row>
    <row r="157" s="12" customFormat="1">
      <c r="B157" s="244"/>
      <c r="C157" s="245"/>
      <c r="D157" s="235" t="s">
        <v>173</v>
      </c>
      <c r="E157" s="246" t="s">
        <v>21</v>
      </c>
      <c r="F157" s="247" t="s">
        <v>21</v>
      </c>
      <c r="G157" s="245"/>
      <c r="H157" s="248">
        <v>0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AT157" s="254" t="s">
        <v>173</v>
      </c>
      <c r="AU157" s="254" t="s">
        <v>82</v>
      </c>
      <c r="AV157" s="12" t="s">
        <v>82</v>
      </c>
      <c r="AW157" s="12" t="s">
        <v>35</v>
      </c>
      <c r="AX157" s="12" t="s">
        <v>72</v>
      </c>
      <c r="AY157" s="254" t="s">
        <v>164</v>
      </c>
    </row>
    <row r="158" s="14" customFormat="1">
      <c r="B158" s="276"/>
      <c r="C158" s="277"/>
      <c r="D158" s="235" t="s">
        <v>173</v>
      </c>
      <c r="E158" s="278" t="s">
        <v>21</v>
      </c>
      <c r="F158" s="279" t="s">
        <v>293</v>
      </c>
      <c r="G158" s="277"/>
      <c r="H158" s="280">
        <v>32.119999999999997</v>
      </c>
      <c r="I158" s="281"/>
      <c r="J158" s="277"/>
      <c r="K158" s="277"/>
      <c r="L158" s="282"/>
      <c r="M158" s="283"/>
      <c r="N158" s="284"/>
      <c r="O158" s="284"/>
      <c r="P158" s="284"/>
      <c r="Q158" s="284"/>
      <c r="R158" s="284"/>
      <c r="S158" s="284"/>
      <c r="T158" s="285"/>
      <c r="AT158" s="286" t="s">
        <v>173</v>
      </c>
      <c r="AU158" s="286" t="s">
        <v>82</v>
      </c>
      <c r="AV158" s="14" t="s">
        <v>185</v>
      </c>
      <c r="AW158" s="14" t="s">
        <v>35</v>
      </c>
      <c r="AX158" s="14" t="s">
        <v>72</v>
      </c>
      <c r="AY158" s="286" t="s">
        <v>164</v>
      </c>
    </row>
    <row r="159" s="11" customFormat="1">
      <c r="B159" s="233"/>
      <c r="C159" s="234"/>
      <c r="D159" s="235" t="s">
        <v>173</v>
      </c>
      <c r="E159" s="236" t="s">
        <v>21</v>
      </c>
      <c r="F159" s="237" t="s">
        <v>402</v>
      </c>
      <c r="G159" s="234"/>
      <c r="H159" s="236" t="s">
        <v>21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AT159" s="243" t="s">
        <v>173</v>
      </c>
      <c r="AU159" s="243" t="s">
        <v>82</v>
      </c>
      <c r="AV159" s="11" t="s">
        <v>80</v>
      </c>
      <c r="AW159" s="11" t="s">
        <v>35</v>
      </c>
      <c r="AX159" s="11" t="s">
        <v>72</v>
      </c>
      <c r="AY159" s="243" t="s">
        <v>164</v>
      </c>
    </row>
    <row r="160" s="12" customFormat="1">
      <c r="B160" s="244"/>
      <c r="C160" s="245"/>
      <c r="D160" s="235" t="s">
        <v>173</v>
      </c>
      <c r="E160" s="246" t="s">
        <v>21</v>
      </c>
      <c r="F160" s="247" t="s">
        <v>931</v>
      </c>
      <c r="G160" s="245"/>
      <c r="H160" s="248">
        <v>6.4240000000000004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AT160" s="254" t="s">
        <v>173</v>
      </c>
      <c r="AU160" s="254" t="s">
        <v>82</v>
      </c>
      <c r="AV160" s="12" t="s">
        <v>82</v>
      </c>
      <c r="AW160" s="12" t="s">
        <v>35</v>
      </c>
      <c r="AX160" s="12" t="s">
        <v>72</v>
      </c>
      <c r="AY160" s="254" t="s">
        <v>164</v>
      </c>
    </row>
    <row r="161" s="14" customFormat="1">
      <c r="B161" s="276"/>
      <c r="C161" s="277"/>
      <c r="D161" s="235" t="s">
        <v>173</v>
      </c>
      <c r="E161" s="278" t="s">
        <v>21</v>
      </c>
      <c r="F161" s="279" t="s">
        <v>409</v>
      </c>
      <c r="G161" s="277"/>
      <c r="H161" s="280">
        <v>6.4240000000000004</v>
      </c>
      <c r="I161" s="281"/>
      <c r="J161" s="277"/>
      <c r="K161" s="277"/>
      <c r="L161" s="282"/>
      <c r="M161" s="283"/>
      <c r="N161" s="284"/>
      <c r="O161" s="284"/>
      <c r="P161" s="284"/>
      <c r="Q161" s="284"/>
      <c r="R161" s="284"/>
      <c r="S161" s="284"/>
      <c r="T161" s="285"/>
      <c r="AT161" s="286" t="s">
        <v>173</v>
      </c>
      <c r="AU161" s="286" t="s">
        <v>82</v>
      </c>
      <c r="AV161" s="14" t="s">
        <v>185</v>
      </c>
      <c r="AW161" s="14" t="s">
        <v>35</v>
      </c>
      <c r="AX161" s="14" t="s">
        <v>72</v>
      </c>
      <c r="AY161" s="286" t="s">
        <v>164</v>
      </c>
    </row>
    <row r="162" s="12" customFormat="1">
      <c r="B162" s="244"/>
      <c r="C162" s="245"/>
      <c r="D162" s="235" t="s">
        <v>173</v>
      </c>
      <c r="E162" s="246" t="s">
        <v>21</v>
      </c>
      <c r="F162" s="247" t="s">
        <v>932</v>
      </c>
      <c r="G162" s="245"/>
      <c r="H162" s="248">
        <v>10.707000000000001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AT162" s="254" t="s">
        <v>173</v>
      </c>
      <c r="AU162" s="254" t="s">
        <v>82</v>
      </c>
      <c r="AV162" s="12" t="s">
        <v>82</v>
      </c>
      <c r="AW162" s="12" t="s">
        <v>35</v>
      </c>
      <c r="AX162" s="12" t="s">
        <v>72</v>
      </c>
      <c r="AY162" s="254" t="s">
        <v>164</v>
      </c>
    </row>
    <row r="163" s="11" customFormat="1">
      <c r="B163" s="233"/>
      <c r="C163" s="234"/>
      <c r="D163" s="235" t="s">
        <v>173</v>
      </c>
      <c r="E163" s="236" t="s">
        <v>21</v>
      </c>
      <c r="F163" s="237" t="s">
        <v>411</v>
      </c>
      <c r="G163" s="234"/>
      <c r="H163" s="236" t="s">
        <v>21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AT163" s="243" t="s">
        <v>173</v>
      </c>
      <c r="AU163" s="243" t="s">
        <v>82</v>
      </c>
      <c r="AV163" s="11" t="s">
        <v>80</v>
      </c>
      <c r="AW163" s="11" t="s">
        <v>35</v>
      </c>
      <c r="AX163" s="11" t="s">
        <v>72</v>
      </c>
      <c r="AY163" s="243" t="s">
        <v>164</v>
      </c>
    </row>
    <row r="164" s="12" customFormat="1">
      <c r="B164" s="244"/>
      <c r="C164" s="245"/>
      <c r="D164" s="235" t="s">
        <v>173</v>
      </c>
      <c r="E164" s="246" t="s">
        <v>21</v>
      </c>
      <c r="F164" s="247" t="s">
        <v>933</v>
      </c>
      <c r="G164" s="245"/>
      <c r="H164" s="248">
        <v>0.29299999999999998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AT164" s="254" t="s">
        <v>173</v>
      </c>
      <c r="AU164" s="254" t="s">
        <v>82</v>
      </c>
      <c r="AV164" s="12" t="s">
        <v>82</v>
      </c>
      <c r="AW164" s="12" t="s">
        <v>35</v>
      </c>
      <c r="AX164" s="12" t="s">
        <v>72</v>
      </c>
      <c r="AY164" s="254" t="s">
        <v>164</v>
      </c>
    </row>
    <row r="165" s="14" customFormat="1">
      <c r="B165" s="276"/>
      <c r="C165" s="277"/>
      <c r="D165" s="235" t="s">
        <v>173</v>
      </c>
      <c r="E165" s="278" t="s">
        <v>21</v>
      </c>
      <c r="F165" s="279" t="s">
        <v>413</v>
      </c>
      <c r="G165" s="277"/>
      <c r="H165" s="280">
        <v>11</v>
      </c>
      <c r="I165" s="281"/>
      <c r="J165" s="277"/>
      <c r="K165" s="277"/>
      <c r="L165" s="282"/>
      <c r="M165" s="283"/>
      <c r="N165" s="284"/>
      <c r="O165" s="284"/>
      <c r="P165" s="284"/>
      <c r="Q165" s="284"/>
      <c r="R165" s="284"/>
      <c r="S165" s="284"/>
      <c r="T165" s="285"/>
      <c r="AT165" s="286" t="s">
        <v>173</v>
      </c>
      <c r="AU165" s="286" t="s">
        <v>82</v>
      </c>
      <c r="AV165" s="14" t="s">
        <v>185</v>
      </c>
      <c r="AW165" s="14" t="s">
        <v>35</v>
      </c>
      <c r="AX165" s="14" t="s">
        <v>80</v>
      </c>
      <c r="AY165" s="286" t="s">
        <v>164</v>
      </c>
    </row>
    <row r="166" s="1" customFormat="1" ht="25.5" customHeight="1">
      <c r="B166" s="46"/>
      <c r="C166" s="221" t="s">
        <v>225</v>
      </c>
      <c r="D166" s="221" t="s">
        <v>166</v>
      </c>
      <c r="E166" s="222" t="s">
        <v>861</v>
      </c>
      <c r="F166" s="223" t="s">
        <v>862</v>
      </c>
      <c r="G166" s="224" t="s">
        <v>287</v>
      </c>
      <c r="H166" s="225">
        <v>2.7999999999999998</v>
      </c>
      <c r="I166" s="226"/>
      <c r="J166" s="227">
        <f>ROUND(I166*H166,2)</f>
        <v>0</v>
      </c>
      <c r="K166" s="223" t="s">
        <v>21</v>
      </c>
      <c r="L166" s="72"/>
      <c r="M166" s="228" t="s">
        <v>21</v>
      </c>
      <c r="N166" s="229" t="s">
        <v>43</v>
      </c>
      <c r="O166" s="47"/>
      <c r="P166" s="230">
        <f>O166*H166</f>
        <v>0</v>
      </c>
      <c r="Q166" s="230">
        <v>0.0043</v>
      </c>
      <c r="R166" s="230">
        <f>Q166*H166</f>
        <v>0.012039999999999999</v>
      </c>
      <c r="S166" s="230">
        <v>0</v>
      </c>
      <c r="T166" s="231">
        <f>S166*H166</f>
        <v>0</v>
      </c>
      <c r="AR166" s="24" t="s">
        <v>171</v>
      </c>
      <c r="AT166" s="24" t="s">
        <v>166</v>
      </c>
      <c r="AU166" s="24" t="s">
        <v>82</v>
      </c>
      <c r="AY166" s="24" t="s">
        <v>164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24" t="s">
        <v>80</v>
      </c>
      <c r="BK166" s="232">
        <f>ROUND(I166*H166,2)</f>
        <v>0</v>
      </c>
      <c r="BL166" s="24" t="s">
        <v>171</v>
      </c>
      <c r="BM166" s="24" t="s">
        <v>934</v>
      </c>
    </row>
    <row r="167" s="11" customFormat="1">
      <c r="B167" s="233"/>
      <c r="C167" s="234"/>
      <c r="D167" s="235" t="s">
        <v>173</v>
      </c>
      <c r="E167" s="236" t="s">
        <v>21</v>
      </c>
      <c r="F167" s="237" t="s">
        <v>828</v>
      </c>
      <c r="G167" s="234"/>
      <c r="H167" s="236" t="s">
        <v>21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AT167" s="243" t="s">
        <v>173</v>
      </c>
      <c r="AU167" s="243" t="s">
        <v>82</v>
      </c>
      <c r="AV167" s="11" t="s">
        <v>80</v>
      </c>
      <c r="AW167" s="11" t="s">
        <v>35</v>
      </c>
      <c r="AX167" s="11" t="s">
        <v>72</v>
      </c>
      <c r="AY167" s="243" t="s">
        <v>164</v>
      </c>
    </row>
    <row r="168" s="11" customFormat="1">
      <c r="B168" s="233"/>
      <c r="C168" s="234"/>
      <c r="D168" s="235" t="s">
        <v>173</v>
      </c>
      <c r="E168" s="236" t="s">
        <v>21</v>
      </c>
      <c r="F168" s="237" t="s">
        <v>840</v>
      </c>
      <c r="G168" s="234"/>
      <c r="H168" s="236" t="s">
        <v>21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AT168" s="243" t="s">
        <v>173</v>
      </c>
      <c r="AU168" s="243" t="s">
        <v>82</v>
      </c>
      <c r="AV168" s="11" t="s">
        <v>80</v>
      </c>
      <c r="AW168" s="11" t="s">
        <v>35</v>
      </c>
      <c r="AX168" s="11" t="s">
        <v>72</v>
      </c>
      <c r="AY168" s="243" t="s">
        <v>164</v>
      </c>
    </row>
    <row r="169" s="11" customFormat="1">
      <c r="B169" s="233"/>
      <c r="C169" s="234"/>
      <c r="D169" s="235" t="s">
        <v>173</v>
      </c>
      <c r="E169" s="236" t="s">
        <v>21</v>
      </c>
      <c r="F169" s="237" t="s">
        <v>864</v>
      </c>
      <c r="G169" s="234"/>
      <c r="H169" s="236" t="s">
        <v>21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AT169" s="243" t="s">
        <v>173</v>
      </c>
      <c r="AU169" s="243" t="s">
        <v>82</v>
      </c>
      <c r="AV169" s="11" t="s">
        <v>80</v>
      </c>
      <c r="AW169" s="11" t="s">
        <v>35</v>
      </c>
      <c r="AX169" s="11" t="s">
        <v>72</v>
      </c>
      <c r="AY169" s="243" t="s">
        <v>164</v>
      </c>
    </row>
    <row r="170" s="12" customFormat="1">
      <c r="B170" s="244"/>
      <c r="C170" s="245"/>
      <c r="D170" s="235" t="s">
        <v>173</v>
      </c>
      <c r="E170" s="246" t="s">
        <v>21</v>
      </c>
      <c r="F170" s="247" t="s">
        <v>842</v>
      </c>
      <c r="G170" s="245"/>
      <c r="H170" s="248">
        <v>2.7999999999999998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AT170" s="254" t="s">
        <v>173</v>
      </c>
      <c r="AU170" s="254" t="s">
        <v>82</v>
      </c>
      <c r="AV170" s="12" t="s">
        <v>82</v>
      </c>
      <c r="AW170" s="12" t="s">
        <v>35</v>
      </c>
      <c r="AX170" s="12" t="s">
        <v>72</v>
      </c>
      <c r="AY170" s="254" t="s">
        <v>164</v>
      </c>
    </row>
    <row r="171" s="11" customFormat="1">
      <c r="B171" s="233"/>
      <c r="C171" s="234"/>
      <c r="D171" s="235" t="s">
        <v>173</v>
      </c>
      <c r="E171" s="236" t="s">
        <v>21</v>
      </c>
      <c r="F171" s="237" t="s">
        <v>865</v>
      </c>
      <c r="G171" s="234"/>
      <c r="H171" s="236" t="s">
        <v>21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AT171" s="243" t="s">
        <v>173</v>
      </c>
      <c r="AU171" s="243" t="s">
        <v>82</v>
      </c>
      <c r="AV171" s="11" t="s">
        <v>80</v>
      </c>
      <c r="AW171" s="11" t="s">
        <v>35</v>
      </c>
      <c r="AX171" s="11" t="s">
        <v>72</v>
      </c>
      <c r="AY171" s="243" t="s">
        <v>164</v>
      </c>
    </row>
    <row r="172" s="13" customFormat="1">
      <c r="B172" s="255"/>
      <c r="C172" s="256"/>
      <c r="D172" s="235" t="s">
        <v>173</v>
      </c>
      <c r="E172" s="257" t="s">
        <v>21</v>
      </c>
      <c r="F172" s="258" t="s">
        <v>177</v>
      </c>
      <c r="G172" s="256"/>
      <c r="H172" s="259">
        <v>2.7999999999999998</v>
      </c>
      <c r="I172" s="260"/>
      <c r="J172" s="256"/>
      <c r="K172" s="256"/>
      <c r="L172" s="261"/>
      <c r="M172" s="262"/>
      <c r="N172" s="263"/>
      <c r="O172" s="263"/>
      <c r="P172" s="263"/>
      <c r="Q172" s="263"/>
      <c r="R172" s="263"/>
      <c r="S172" s="263"/>
      <c r="T172" s="264"/>
      <c r="AT172" s="265" t="s">
        <v>173</v>
      </c>
      <c r="AU172" s="265" t="s">
        <v>82</v>
      </c>
      <c r="AV172" s="13" t="s">
        <v>171</v>
      </c>
      <c r="AW172" s="13" t="s">
        <v>35</v>
      </c>
      <c r="AX172" s="13" t="s">
        <v>80</v>
      </c>
      <c r="AY172" s="265" t="s">
        <v>164</v>
      </c>
    </row>
    <row r="173" s="1" customFormat="1" ht="25.5" customHeight="1">
      <c r="B173" s="46"/>
      <c r="C173" s="266" t="s">
        <v>231</v>
      </c>
      <c r="D173" s="266" t="s">
        <v>238</v>
      </c>
      <c r="E173" s="267" t="s">
        <v>866</v>
      </c>
      <c r="F173" s="268" t="s">
        <v>862</v>
      </c>
      <c r="G173" s="269" t="s">
        <v>340</v>
      </c>
      <c r="H173" s="270">
        <v>42</v>
      </c>
      <c r="I173" s="271"/>
      <c r="J173" s="272">
        <f>ROUND(I173*H173,2)</f>
        <v>0</v>
      </c>
      <c r="K173" s="268" t="s">
        <v>21</v>
      </c>
      <c r="L173" s="273"/>
      <c r="M173" s="274" t="s">
        <v>21</v>
      </c>
      <c r="N173" s="275" t="s">
        <v>43</v>
      </c>
      <c r="O173" s="47"/>
      <c r="P173" s="230">
        <f>O173*H173</f>
        <v>0</v>
      </c>
      <c r="Q173" s="230">
        <v>0.001</v>
      </c>
      <c r="R173" s="230">
        <f>Q173*H173</f>
        <v>0.042000000000000003</v>
      </c>
      <c r="S173" s="230">
        <v>0</v>
      </c>
      <c r="T173" s="231">
        <f>S173*H173</f>
        <v>0</v>
      </c>
      <c r="AR173" s="24" t="s">
        <v>210</v>
      </c>
      <c r="AT173" s="24" t="s">
        <v>238</v>
      </c>
      <c r="AU173" s="24" t="s">
        <v>82</v>
      </c>
      <c r="AY173" s="24" t="s">
        <v>164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24" t="s">
        <v>80</v>
      </c>
      <c r="BK173" s="232">
        <f>ROUND(I173*H173,2)</f>
        <v>0</v>
      </c>
      <c r="BL173" s="24" t="s">
        <v>171</v>
      </c>
      <c r="BM173" s="24" t="s">
        <v>935</v>
      </c>
    </row>
    <row r="174" s="11" customFormat="1">
      <c r="B174" s="233"/>
      <c r="C174" s="234"/>
      <c r="D174" s="235" t="s">
        <v>173</v>
      </c>
      <c r="E174" s="236" t="s">
        <v>21</v>
      </c>
      <c r="F174" s="237" t="s">
        <v>828</v>
      </c>
      <c r="G174" s="234"/>
      <c r="H174" s="236" t="s">
        <v>21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173</v>
      </c>
      <c r="AU174" s="243" t="s">
        <v>82</v>
      </c>
      <c r="AV174" s="11" t="s">
        <v>80</v>
      </c>
      <c r="AW174" s="11" t="s">
        <v>35</v>
      </c>
      <c r="AX174" s="11" t="s">
        <v>72</v>
      </c>
      <c r="AY174" s="243" t="s">
        <v>164</v>
      </c>
    </row>
    <row r="175" s="11" customFormat="1">
      <c r="B175" s="233"/>
      <c r="C175" s="234"/>
      <c r="D175" s="235" t="s">
        <v>173</v>
      </c>
      <c r="E175" s="236" t="s">
        <v>21</v>
      </c>
      <c r="F175" s="237" t="s">
        <v>840</v>
      </c>
      <c r="G175" s="234"/>
      <c r="H175" s="236" t="s">
        <v>21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AT175" s="243" t="s">
        <v>173</v>
      </c>
      <c r="AU175" s="243" t="s">
        <v>82</v>
      </c>
      <c r="AV175" s="11" t="s">
        <v>80</v>
      </c>
      <c r="AW175" s="11" t="s">
        <v>35</v>
      </c>
      <c r="AX175" s="11" t="s">
        <v>72</v>
      </c>
      <c r="AY175" s="243" t="s">
        <v>164</v>
      </c>
    </row>
    <row r="176" s="11" customFormat="1">
      <c r="B176" s="233"/>
      <c r="C176" s="234"/>
      <c r="D176" s="235" t="s">
        <v>173</v>
      </c>
      <c r="E176" s="236" t="s">
        <v>21</v>
      </c>
      <c r="F176" s="237" t="s">
        <v>864</v>
      </c>
      <c r="G176" s="234"/>
      <c r="H176" s="236" t="s">
        <v>21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AT176" s="243" t="s">
        <v>173</v>
      </c>
      <c r="AU176" s="243" t="s">
        <v>82</v>
      </c>
      <c r="AV176" s="11" t="s">
        <v>80</v>
      </c>
      <c r="AW176" s="11" t="s">
        <v>35</v>
      </c>
      <c r="AX176" s="11" t="s">
        <v>72</v>
      </c>
      <c r="AY176" s="243" t="s">
        <v>164</v>
      </c>
    </row>
    <row r="177" s="12" customFormat="1">
      <c r="B177" s="244"/>
      <c r="C177" s="245"/>
      <c r="D177" s="235" t="s">
        <v>173</v>
      </c>
      <c r="E177" s="246" t="s">
        <v>21</v>
      </c>
      <c r="F177" s="247" t="s">
        <v>868</v>
      </c>
      <c r="G177" s="245"/>
      <c r="H177" s="248">
        <v>0.021000000000000001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AT177" s="254" t="s">
        <v>173</v>
      </c>
      <c r="AU177" s="254" t="s">
        <v>82</v>
      </c>
      <c r="AV177" s="12" t="s">
        <v>82</v>
      </c>
      <c r="AW177" s="12" t="s">
        <v>35</v>
      </c>
      <c r="AX177" s="12" t="s">
        <v>72</v>
      </c>
      <c r="AY177" s="254" t="s">
        <v>164</v>
      </c>
    </row>
    <row r="178" s="14" customFormat="1">
      <c r="B178" s="276"/>
      <c r="C178" s="277"/>
      <c r="D178" s="235" t="s">
        <v>173</v>
      </c>
      <c r="E178" s="278" t="s">
        <v>21</v>
      </c>
      <c r="F178" s="279" t="s">
        <v>869</v>
      </c>
      <c r="G178" s="277"/>
      <c r="H178" s="280">
        <v>0.021000000000000001</v>
      </c>
      <c r="I178" s="281"/>
      <c r="J178" s="277"/>
      <c r="K178" s="277"/>
      <c r="L178" s="282"/>
      <c r="M178" s="283"/>
      <c r="N178" s="284"/>
      <c r="O178" s="284"/>
      <c r="P178" s="284"/>
      <c r="Q178" s="284"/>
      <c r="R178" s="284"/>
      <c r="S178" s="284"/>
      <c r="T178" s="285"/>
      <c r="AT178" s="286" t="s">
        <v>173</v>
      </c>
      <c r="AU178" s="286" t="s">
        <v>82</v>
      </c>
      <c r="AV178" s="14" t="s">
        <v>185</v>
      </c>
      <c r="AW178" s="14" t="s">
        <v>35</v>
      </c>
      <c r="AX178" s="14" t="s">
        <v>72</v>
      </c>
      <c r="AY178" s="286" t="s">
        <v>164</v>
      </c>
    </row>
    <row r="179" s="11" customFormat="1">
      <c r="B179" s="233"/>
      <c r="C179" s="234"/>
      <c r="D179" s="235" t="s">
        <v>173</v>
      </c>
      <c r="E179" s="236" t="s">
        <v>21</v>
      </c>
      <c r="F179" s="237" t="s">
        <v>870</v>
      </c>
      <c r="G179" s="234"/>
      <c r="H179" s="236" t="s">
        <v>21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AT179" s="243" t="s">
        <v>173</v>
      </c>
      <c r="AU179" s="243" t="s">
        <v>82</v>
      </c>
      <c r="AV179" s="11" t="s">
        <v>80</v>
      </c>
      <c r="AW179" s="11" t="s">
        <v>35</v>
      </c>
      <c r="AX179" s="11" t="s">
        <v>72</v>
      </c>
      <c r="AY179" s="243" t="s">
        <v>164</v>
      </c>
    </row>
    <row r="180" s="11" customFormat="1">
      <c r="B180" s="233"/>
      <c r="C180" s="234"/>
      <c r="D180" s="235" t="s">
        <v>173</v>
      </c>
      <c r="E180" s="236" t="s">
        <v>21</v>
      </c>
      <c r="F180" s="237" t="s">
        <v>871</v>
      </c>
      <c r="G180" s="234"/>
      <c r="H180" s="236" t="s">
        <v>21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AT180" s="243" t="s">
        <v>173</v>
      </c>
      <c r="AU180" s="243" t="s">
        <v>82</v>
      </c>
      <c r="AV180" s="11" t="s">
        <v>80</v>
      </c>
      <c r="AW180" s="11" t="s">
        <v>35</v>
      </c>
      <c r="AX180" s="11" t="s">
        <v>72</v>
      </c>
      <c r="AY180" s="243" t="s">
        <v>164</v>
      </c>
    </row>
    <row r="181" s="12" customFormat="1">
      <c r="B181" s="244"/>
      <c r="C181" s="245"/>
      <c r="D181" s="235" t="s">
        <v>173</v>
      </c>
      <c r="E181" s="246" t="s">
        <v>21</v>
      </c>
      <c r="F181" s="247" t="s">
        <v>872</v>
      </c>
      <c r="G181" s="245"/>
      <c r="H181" s="248">
        <v>42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AT181" s="254" t="s">
        <v>173</v>
      </c>
      <c r="AU181" s="254" t="s">
        <v>82</v>
      </c>
      <c r="AV181" s="12" t="s">
        <v>82</v>
      </c>
      <c r="AW181" s="12" t="s">
        <v>35</v>
      </c>
      <c r="AX181" s="12" t="s">
        <v>72</v>
      </c>
      <c r="AY181" s="254" t="s">
        <v>164</v>
      </c>
    </row>
    <row r="182" s="14" customFormat="1">
      <c r="B182" s="276"/>
      <c r="C182" s="277"/>
      <c r="D182" s="235" t="s">
        <v>173</v>
      </c>
      <c r="E182" s="278" t="s">
        <v>21</v>
      </c>
      <c r="F182" s="279" t="s">
        <v>576</v>
      </c>
      <c r="G182" s="277"/>
      <c r="H182" s="280">
        <v>42</v>
      </c>
      <c r="I182" s="281"/>
      <c r="J182" s="277"/>
      <c r="K182" s="277"/>
      <c r="L182" s="282"/>
      <c r="M182" s="283"/>
      <c r="N182" s="284"/>
      <c r="O182" s="284"/>
      <c r="P182" s="284"/>
      <c r="Q182" s="284"/>
      <c r="R182" s="284"/>
      <c r="S182" s="284"/>
      <c r="T182" s="285"/>
      <c r="AT182" s="286" t="s">
        <v>173</v>
      </c>
      <c r="AU182" s="286" t="s">
        <v>82</v>
      </c>
      <c r="AV182" s="14" t="s">
        <v>185</v>
      </c>
      <c r="AW182" s="14" t="s">
        <v>35</v>
      </c>
      <c r="AX182" s="14" t="s">
        <v>80</v>
      </c>
      <c r="AY182" s="286" t="s">
        <v>164</v>
      </c>
    </row>
    <row r="183" s="10" customFormat="1" ht="29.88" customHeight="1">
      <c r="B183" s="205"/>
      <c r="C183" s="206"/>
      <c r="D183" s="207" t="s">
        <v>71</v>
      </c>
      <c r="E183" s="219" t="s">
        <v>414</v>
      </c>
      <c r="F183" s="219" t="s">
        <v>415</v>
      </c>
      <c r="G183" s="206"/>
      <c r="H183" s="206"/>
      <c r="I183" s="209"/>
      <c r="J183" s="220">
        <f>BK183</f>
        <v>0</v>
      </c>
      <c r="K183" s="206"/>
      <c r="L183" s="211"/>
      <c r="M183" s="212"/>
      <c r="N183" s="213"/>
      <c r="O183" s="213"/>
      <c r="P183" s="214">
        <f>SUM(P184:P230)</f>
        <v>0</v>
      </c>
      <c r="Q183" s="213"/>
      <c r="R183" s="214">
        <f>SUM(R184:R230)</f>
        <v>0.0057960000000000008</v>
      </c>
      <c r="S183" s="213"/>
      <c r="T183" s="215">
        <f>SUM(T184:T230)</f>
        <v>0</v>
      </c>
      <c r="AR183" s="216" t="s">
        <v>80</v>
      </c>
      <c r="AT183" s="217" t="s">
        <v>71</v>
      </c>
      <c r="AU183" s="217" t="s">
        <v>80</v>
      </c>
      <c r="AY183" s="216" t="s">
        <v>164</v>
      </c>
      <c r="BK183" s="218">
        <f>SUM(BK184:BK230)</f>
        <v>0</v>
      </c>
    </row>
    <row r="184" s="1" customFormat="1" ht="63.75" customHeight="1">
      <c r="B184" s="46"/>
      <c r="C184" s="221" t="s">
        <v>183</v>
      </c>
      <c r="D184" s="221" t="s">
        <v>166</v>
      </c>
      <c r="E184" s="222" t="s">
        <v>444</v>
      </c>
      <c r="F184" s="223" t="s">
        <v>445</v>
      </c>
      <c r="G184" s="224" t="s">
        <v>169</v>
      </c>
      <c r="H184" s="225">
        <v>64.400000000000006</v>
      </c>
      <c r="I184" s="226"/>
      <c r="J184" s="227">
        <f>ROUND(I184*H184,2)</f>
        <v>0</v>
      </c>
      <c r="K184" s="223" t="s">
        <v>170</v>
      </c>
      <c r="L184" s="72"/>
      <c r="M184" s="228" t="s">
        <v>21</v>
      </c>
      <c r="N184" s="229" t="s">
        <v>43</v>
      </c>
      <c r="O184" s="47"/>
      <c r="P184" s="230">
        <f>O184*H184</f>
        <v>0</v>
      </c>
      <c r="Q184" s="230">
        <v>4.0000000000000003E-05</v>
      </c>
      <c r="R184" s="230">
        <f>Q184*H184</f>
        <v>0.0025760000000000006</v>
      </c>
      <c r="S184" s="230">
        <v>0</v>
      </c>
      <c r="T184" s="231">
        <f>S184*H184</f>
        <v>0</v>
      </c>
      <c r="AR184" s="24" t="s">
        <v>171</v>
      </c>
      <c r="AT184" s="24" t="s">
        <v>166</v>
      </c>
      <c r="AU184" s="24" t="s">
        <v>82</v>
      </c>
      <c r="AY184" s="24" t="s">
        <v>164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24" t="s">
        <v>80</v>
      </c>
      <c r="BK184" s="232">
        <f>ROUND(I184*H184,2)</f>
        <v>0</v>
      </c>
      <c r="BL184" s="24" t="s">
        <v>171</v>
      </c>
      <c r="BM184" s="24" t="s">
        <v>936</v>
      </c>
    </row>
    <row r="185" s="11" customFormat="1">
      <c r="B185" s="233"/>
      <c r="C185" s="234"/>
      <c r="D185" s="235" t="s">
        <v>173</v>
      </c>
      <c r="E185" s="236" t="s">
        <v>21</v>
      </c>
      <c r="F185" s="237" t="s">
        <v>915</v>
      </c>
      <c r="G185" s="234"/>
      <c r="H185" s="236" t="s">
        <v>21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AT185" s="243" t="s">
        <v>173</v>
      </c>
      <c r="AU185" s="243" t="s">
        <v>82</v>
      </c>
      <c r="AV185" s="11" t="s">
        <v>80</v>
      </c>
      <c r="AW185" s="11" t="s">
        <v>35</v>
      </c>
      <c r="AX185" s="11" t="s">
        <v>72</v>
      </c>
      <c r="AY185" s="243" t="s">
        <v>164</v>
      </c>
    </row>
    <row r="186" s="12" customFormat="1">
      <c r="B186" s="244"/>
      <c r="C186" s="245"/>
      <c r="D186" s="235" t="s">
        <v>173</v>
      </c>
      <c r="E186" s="246" t="s">
        <v>21</v>
      </c>
      <c r="F186" s="247" t="s">
        <v>916</v>
      </c>
      <c r="G186" s="245"/>
      <c r="H186" s="248">
        <v>64.400000000000006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AT186" s="254" t="s">
        <v>173</v>
      </c>
      <c r="AU186" s="254" t="s">
        <v>82</v>
      </c>
      <c r="AV186" s="12" t="s">
        <v>82</v>
      </c>
      <c r="AW186" s="12" t="s">
        <v>35</v>
      </c>
      <c r="AX186" s="12" t="s">
        <v>72</v>
      </c>
      <c r="AY186" s="254" t="s">
        <v>164</v>
      </c>
    </row>
    <row r="187" s="13" customFormat="1">
      <c r="B187" s="255"/>
      <c r="C187" s="256"/>
      <c r="D187" s="235" t="s">
        <v>173</v>
      </c>
      <c r="E187" s="257" t="s">
        <v>21</v>
      </c>
      <c r="F187" s="258" t="s">
        <v>177</v>
      </c>
      <c r="G187" s="256"/>
      <c r="H187" s="259">
        <v>64.400000000000006</v>
      </c>
      <c r="I187" s="260"/>
      <c r="J187" s="256"/>
      <c r="K187" s="256"/>
      <c r="L187" s="261"/>
      <c r="M187" s="262"/>
      <c r="N187" s="263"/>
      <c r="O187" s="263"/>
      <c r="P187" s="263"/>
      <c r="Q187" s="263"/>
      <c r="R187" s="263"/>
      <c r="S187" s="263"/>
      <c r="T187" s="264"/>
      <c r="AT187" s="265" t="s">
        <v>173</v>
      </c>
      <c r="AU187" s="265" t="s">
        <v>82</v>
      </c>
      <c r="AV187" s="13" t="s">
        <v>171</v>
      </c>
      <c r="AW187" s="13" t="s">
        <v>35</v>
      </c>
      <c r="AX187" s="13" t="s">
        <v>80</v>
      </c>
      <c r="AY187" s="265" t="s">
        <v>164</v>
      </c>
    </row>
    <row r="188" s="1" customFormat="1" ht="25.5" customHeight="1">
      <c r="B188" s="46"/>
      <c r="C188" s="221" t="s">
        <v>244</v>
      </c>
      <c r="D188" s="221" t="s">
        <v>166</v>
      </c>
      <c r="E188" s="222" t="s">
        <v>424</v>
      </c>
      <c r="F188" s="223" t="s">
        <v>425</v>
      </c>
      <c r="G188" s="224" t="s">
        <v>169</v>
      </c>
      <c r="H188" s="225">
        <v>64.400000000000006</v>
      </c>
      <c r="I188" s="226"/>
      <c r="J188" s="227">
        <f>ROUND(I188*H188,2)</f>
        <v>0</v>
      </c>
      <c r="K188" s="223" t="s">
        <v>170</v>
      </c>
      <c r="L188" s="72"/>
      <c r="M188" s="228" t="s">
        <v>21</v>
      </c>
      <c r="N188" s="229" t="s">
        <v>43</v>
      </c>
      <c r="O188" s="47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AR188" s="24" t="s">
        <v>171</v>
      </c>
      <c r="AT188" s="24" t="s">
        <v>166</v>
      </c>
      <c r="AU188" s="24" t="s">
        <v>82</v>
      </c>
      <c r="AY188" s="24" t="s">
        <v>164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24" t="s">
        <v>80</v>
      </c>
      <c r="BK188" s="232">
        <f>ROUND(I188*H188,2)</f>
        <v>0</v>
      </c>
      <c r="BL188" s="24" t="s">
        <v>171</v>
      </c>
      <c r="BM188" s="24" t="s">
        <v>937</v>
      </c>
    </row>
    <row r="189" s="11" customFormat="1">
      <c r="B189" s="233"/>
      <c r="C189" s="234"/>
      <c r="D189" s="235" t="s">
        <v>173</v>
      </c>
      <c r="E189" s="236" t="s">
        <v>21</v>
      </c>
      <c r="F189" s="237" t="s">
        <v>915</v>
      </c>
      <c r="G189" s="234"/>
      <c r="H189" s="236" t="s">
        <v>21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AT189" s="243" t="s">
        <v>173</v>
      </c>
      <c r="AU189" s="243" t="s">
        <v>82</v>
      </c>
      <c r="AV189" s="11" t="s">
        <v>80</v>
      </c>
      <c r="AW189" s="11" t="s">
        <v>35</v>
      </c>
      <c r="AX189" s="11" t="s">
        <v>72</v>
      </c>
      <c r="AY189" s="243" t="s">
        <v>164</v>
      </c>
    </row>
    <row r="190" s="12" customFormat="1">
      <c r="B190" s="244"/>
      <c r="C190" s="245"/>
      <c r="D190" s="235" t="s">
        <v>173</v>
      </c>
      <c r="E190" s="246" t="s">
        <v>21</v>
      </c>
      <c r="F190" s="247" t="s">
        <v>916</v>
      </c>
      <c r="G190" s="245"/>
      <c r="H190" s="248">
        <v>64.400000000000006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AT190" s="254" t="s">
        <v>173</v>
      </c>
      <c r="AU190" s="254" t="s">
        <v>82</v>
      </c>
      <c r="AV190" s="12" t="s">
        <v>82</v>
      </c>
      <c r="AW190" s="12" t="s">
        <v>35</v>
      </c>
      <c r="AX190" s="12" t="s">
        <v>72</v>
      </c>
      <c r="AY190" s="254" t="s">
        <v>164</v>
      </c>
    </row>
    <row r="191" s="13" customFormat="1">
      <c r="B191" s="255"/>
      <c r="C191" s="256"/>
      <c r="D191" s="235" t="s">
        <v>173</v>
      </c>
      <c r="E191" s="257" t="s">
        <v>21</v>
      </c>
      <c r="F191" s="258" t="s">
        <v>177</v>
      </c>
      <c r="G191" s="256"/>
      <c r="H191" s="259">
        <v>64.400000000000006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AT191" s="265" t="s">
        <v>173</v>
      </c>
      <c r="AU191" s="265" t="s">
        <v>82</v>
      </c>
      <c r="AV191" s="13" t="s">
        <v>171</v>
      </c>
      <c r="AW191" s="13" t="s">
        <v>35</v>
      </c>
      <c r="AX191" s="13" t="s">
        <v>80</v>
      </c>
      <c r="AY191" s="265" t="s">
        <v>164</v>
      </c>
    </row>
    <row r="192" s="1" customFormat="1" ht="25.5" customHeight="1">
      <c r="B192" s="46"/>
      <c r="C192" s="221" t="s">
        <v>10</v>
      </c>
      <c r="D192" s="221" t="s">
        <v>166</v>
      </c>
      <c r="E192" s="222" t="s">
        <v>430</v>
      </c>
      <c r="F192" s="223" t="s">
        <v>431</v>
      </c>
      <c r="G192" s="224" t="s">
        <v>169</v>
      </c>
      <c r="H192" s="225">
        <v>64.400000000000006</v>
      </c>
      <c r="I192" s="226"/>
      <c r="J192" s="227">
        <f>ROUND(I192*H192,2)</f>
        <v>0</v>
      </c>
      <c r="K192" s="223" t="s">
        <v>170</v>
      </c>
      <c r="L192" s="72"/>
      <c r="M192" s="228" t="s">
        <v>21</v>
      </c>
      <c r="N192" s="229" t="s">
        <v>43</v>
      </c>
      <c r="O192" s="47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AR192" s="24" t="s">
        <v>171</v>
      </c>
      <c r="AT192" s="24" t="s">
        <v>166</v>
      </c>
      <c r="AU192" s="24" t="s">
        <v>82</v>
      </c>
      <c r="AY192" s="24" t="s">
        <v>164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24" t="s">
        <v>80</v>
      </c>
      <c r="BK192" s="232">
        <f>ROUND(I192*H192,2)</f>
        <v>0</v>
      </c>
      <c r="BL192" s="24" t="s">
        <v>171</v>
      </c>
      <c r="BM192" s="24" t="s">
        <v>938</v>
      </c>
    </row>
    <row r="193" s="11" customFormat="1">
      <c r="B193" s="233"/>
      <c r="C193" s="234"/>
      <c r="D193" s="235" t="s">
        <v>173</v>
      </c>
      <c r="E193" s="236" t="s">
        <v>21</v>
      </c>
      <c r="F193" s="237" t="s">
        <v>915</v>
      </c>
      <c r="G193" s="234"/>
      <c r="H193" s="236" t="s">
        <v>21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AT193" s="243" t="s">
        <v>173</v>
      </c>
      <c r="AU193" s="243" t="s">
        <v>82</v>
      </c>
      <c r="AV193" s="11" t="s">
        <v>80</v>
      </c>
      <c r="AW193" s="11" t="s">
        <v>35</v>
      </c>
      <c r="AX193" s="11" t="s">
        <v>72</v>
      </c>
      <c r="AY193" s="243" t="s">
        <v>164</v>
      </c>
    </row>
    <row r="194" s="12" customFormat="1">
      <c r="B194" s="244"/>
      <c r="C194" s="245"/>
      <c r="D194" s="235" t="s">
        <v>173</v>
      </c>
      <c r="E194" s="246" t="s">
        <v>21</v>
      </c>
      <c r="F194" s="247" t="s">
        <v>21</v>
      </c>
      <c r="G194" s="245"/>
      <c r="H194" s="248">
        <v>0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AT194" s="254" t="s">
        <v>173</v>
      </c>
      <c r="AU194" s="254" t="s">
        <v>82</v>
      </c>
      <c r="AV194" s="12" t="s">
        <v>82</v>
      </c>
      <c r="AW194" s="12" t="s">
        <v>35</v>
      </c>
      <c r="AX194" s="12" t="s">
        <v>72</v>
      </c>
      <c r="AY194" s="254" t="s">
        <v>164</v>
      </c>
    </row>
    <row r="195" s="11" customFormat="1">
      <c r="B195" s="233"/>
      <c r="C195" s="234"/>
      <c r="D195" s="235" t="s">
        <v>173</v>
      </c>
      <c r="E195" s="236" t="s">
        <v>21</v>
      </c>
      <c r="F195" s="237" t="s">
        <v>323</v>
      </c>
      <c r="G195" s="234"/>
      <c r="H195" s="236" t="s">
        <v>21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AT195" s="243" t="s">
        <v>173</v>
      </c>
      <c r="AU195" s="243" t="s">
        <v>82</v>
      </c>
      <c r="AV195" s="11" t="s">
        <v>80</v>
      </c>
      <c r="AW195" s="11" t="s">
        <v>35</v>
      </c>
      <c r="AX195" s="11" t="s">
        <v>72</v>
      </c>
      <c r="AY195" s="243" t="s">
        <v>164</v>
      </c>
    </row>
    <row r="196" s="11" customFormat="1">
      <c r="B196" s="233"/>
      <c r="C196" s="234"/>
      <c r="D196" s="235" t="s">
        <v>173</v>
      </c>
      <c r="E196" s="236" t="s">
        <v>21</v>
      </c>
      <c r="F196" s="237" t="s">
        <v>876</v>
      </c>
      <c r="G196" s="234"/>
      <c r="H196" s="236" t="s">
        <v>21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AT196" s="243" t="s">
        <v>173</v>
      </c>
      <c r="AU196" s="243" t="s">
        <v>82</v>
      </c>
      <c r="AV196" s="11" t="s">
        <v>80</v>
      </c>
      <c r="AW196" s="11" t="s">
        <v>35</v>
      </c>
      <c r="AX196" s="11" t="s">
        <v>72</v>
      </c>
      <c r="AY196" s="243" t="s">
        <v>164</v>
      </c>
    </row>
    <row r="197" s="12" customFormat="1">
      <c r="B197" s="244"/>
      <c r="C197" s="245"/>
      <c r="D197" s="235" t="s">
        <v>173</v>
      </c>
      <c r="E197" s="246" t="s">
        <v>21</v>
      </c>
      <c r="F197" s="247" t="s">
        <v>916</v>
      </c>
      <c r="G197" s="245"/>
      <c r="H197" s="248">
        <v>64.400000000000006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AT197" s="254" t="s">
        <v>173</v>
      </c>
      <c r="AU197" s="254" t="s">
        <v>82</v>
      </c>
      <c r="AV197" s="12" t="s">
        <v>82</v>
      </c>
      <c r="AW197" s="12" t="s">
        <v>35</v>
      </c>
      <c r="AX197" s="12" t="s">
        <v>72</v>
      </c>
      <c r="AY197" s="254" t="s">
        <v>164</v>
      </c>
    </row>
    <row r="198" s="12" customFormat="1">
      <c r="B198" s="244"/>
      <c r="C198" s="245"/>
      <c r="D198" s="235" t="s">
        <v>173</v>
      </c>
      <c r="E198" s="246" t="s">
        <v>21</v>
      </c>
      <c r="F198" s="247" t="s">
        <v>21</v>
      </c>
      <c r="G198" s="245"/>
      <c r="H198" s="248">
        <v>0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AT198" s="254" t="s">
        <v>173</v>
      </c>
      <c r="AU198" s="254" t="s">
        <v>82</v>
      </c>
      <c r="AV198" s="12" t="s">
        <v>82</v>
      </c>
      <c r="AW198" s="12" t="s">
        <v>35</v>
      </c>
      <c r="AX198" s="12" t="s">
        <v>72</v>
      </c>
      <c r="AY198" s="254" t="s">
        <v>164</v>
      </c>
    </row>
    <row r="199" s="14" customFormat="1">
      <c r="B199" s="276"/>
      <c r="C199" s="277"/>
      <c r="D199" s="235" t="s">
        <v>173</v>
      </c>
      <c r="E199" s="278" t="s">
        <v>21</v>
      </c>
      <c r="F199" s="279" t="s">
        <v>434</v>
      </c>
      <c r="G199" s="277"/>
      <c r="H199" s="280">
        <v>64.400000000000006</v>
      </c>
      <c r="I199" s="281"/>
      <c r="J199" s="277"/>
      <c r="K199" s="277"/>
      <c r="L199" s="282"/>
      <c r="M199" s="283"/>
      <c r="N199" s="284"/>
      <c r="O199" s="284"/>
      <c r="P199" s="284"/>
      <c r="Q199" s="284"/>
      <c r="R199" s="284"/>
      <c r="S199" s="284"/>
      <c r="T199" s="285"/>
      <c r="AT199" s="286" t="s">
        <v>173</v>
      </c>
      <c r="AU199" s="286" t="s">
        <v>82</v>
      </c>
      <c r="AV199" s="14" t="s">
        <v>185</v>
      </c>
      <c r="AW199" s="14" t="s">
        <v>35</v>
      </c>
      <c r="AX199" s="14" t="s">
        <v>80</v>
      </c>
      <c r="AY199" s="286" t="s">
        <v>164</v>
      </c>
    </row>
    <row r="200" s="13" customFormat="1">
      <c r="B200" s="255"/>
      <c r="C200" s="256"/>
      <c r="D200" s="235" t="s">
        <v>173</v>
      </c>
      <c r="E200" s="257" t="s">
        <v>21</v>
      </c>
      <c r="F200" s="258" t="s">
        <v>177</v>
      </c>
      <c r="G200" s="256"/>
      <c r="H200" s="259">
        <v>64.400000000000006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AT200" s="265" t="s">
        <v>173</v>
      </c>
      <c r="AU200" s="265" t="s">
        <v>82</v>
      </c>
      <c r="AV200" s="13" t="s">
        <v>171</v>
      </c>
      <c r="AW200" s="13" t="s">
        <v>35</v>
      </c>
      <c r="AX200" s="13" t="s">
        <v>72</v>
      </c>
      <c r="AY200" s="265" t="s">
        <v>164</v>
      </c>
    </row>
    <row r="201" s="11" customFormat="1">
      <c r="B201" s="233"/>
      <c r="C201" s="234"/>
      <c r="D201" s="235" t="s">
        <v>173</v>
      </c>
      <c r="E201" s="236" t="s">
        <v>21</v>
      </c>
      <c r="F201" s="237" t="s">
        <v>442</v>
      </c>
      <c r="G201" s="234"/>
      <c r="H201" s="236" t="s">
        <v>21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AT201" s="243" t="s">
        <v>173</v>
      </c>
      <c r="AU201" s="243" t="s">
        <v>82</v>
      </c>
      <c r="AV201" s="11" t="s">
        <v>80</v>
      </c>
      <c r="AW201" s="11" t="s">
        <v>35</v>
      </c>
      <c r="AX201" s="11" t="s">
        <v>72</v>
      </c>
      <c r="AY201" s="243" t="s">
        <v>164</v>
      </c>
    </row>
    <row r="202" s="12" customFormat="1">
      <c r="B202" s="244"/>
      <c r="C202" s="245"/>
      <c r="D202" s="235" t="s">
        <v>173</v>
      </c>
      <c r="E202" s="246" t="s">
        <v>21</v>
      </c>
      <c r="F202" s="247" t="s">
        <v>939</v>
      </c>
      <c r="G202" s="245"/>
      <c r="H202" s="248">
        <v>3.2200000000000002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AT202" s="254" t="s">
        <v>173</v>
      </c>
      <c r="AU202" s="254" t="s">
        <v>82</v>
      </c>
      <c r="AV202" s="12" t="s">
        <v>82</v>
      </c>
      <c r="AW202" s="12" t="s">
        <v>35</v>
      </c>
      <c r="AX202" s="12" t="s">
        <v>72</v>
      </c>
      <c r="AY202" s="254" t="s">
        <v>164</v>
      </c>
    </row>
    <row r="203" s="11" customFormat="1">
      <c r="B203" s="233"/>
      <c r="C203" s="234"/>
      <c r="D203" s="235" t="s">
        <v>173</v>
      </c>
      <c r="E203" s="236" t="s">
        <v>21</v>
      </c>
      <c r="F203" s="237" t="s">
        <v>437</v>
      </c>
      <c r="G203" s="234"/>
      <c r="H203" s="236" t="s">
        <v>21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AT203" s="243" t="s">
        <v>173</v>
      </c>
      <c r="AU203" s="243" t="s">
        <v>82</v>
      </c>
      <c r="AV203" s="11" t="s">
        <v>80</v>
      </c>
      <c r="AW203" s="11" t="s">
        <v>35</v>
      </c>
      <c r="AX203" s="11" t="s">
        <v>72</v>
      </c>
      <c r="AY203" s="243" t="s">
        <v>164</v>
      </c>
    </row>
    <row r="204" s="12" customFormat="1">
      <c r="B204" s="244"/>
      <c r="C204" s="245"/>
      <c r="D204" s="235" t="s">
        <v>173</v>
      </c>
      <c r="E204" s="246" t="s">
        <v>21</v>
      </c>
      <c r="F204" s="247" t="s">
        <v>21</v>
      </c>
      <c r="G204" s="245"/>
      <c r="H204" s="248">
        <v>0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AT204" s="254" t="s">
        <v>173</v>
      </c>
      <c r="AU204" s="254" t="s">
        <v>82</v>
      </c>
      <c r="AV204" s="12" t="s">
        <v>82</v>
      </c>
      <c r="AW204" s="12" t="s">
        <v>35</v>
      </c>
      <c r="AX204" s="12" t="s">
        <v>72</v>
      </c>
      <c r="AY204" s="254" t="s">
        <v>164</v>
      </c>
    </row>
    <row r="205" s="14" customFormat="1">
      <c r="B205" s="276"/>
      <c r="C205" s="277"/>
      <c r="D205" s="235" t="s">
        <v>173</v>
      </c>
      <c r="E205" s="278" t="s">
        <v>21</v>
      </c>
      <c r="F205" s="279" t="s">
        <v>305</v>
      </c>
      <c r="G205" s="277"/>
      <c r="H205" s="280">
        <v>3.2200000000000002</v>
      </c>
      <c r="I205" s="281"/>
      <c r="J205" s="277"/>
      <c r="K205" s="277"/>
      <c r="L205" s="282"/>
      <c r="M205" s="283"/>
      <c r="N205" s="284"/>
      <c r="O205" s="284"/>
      <c r="P205" s="284"/>
      <c r="Q205" s="284"/>
      <c r="R205" s="284"/>
      <c r="S205" s="284"/>
      <c r="T205" s="285"/>
      <c r="AT205" s="286" t="s">
        <v>173</v>
      </c>
      <c r="AU205" s="286" t="s">
        <v>82</v>
      </c>
      <c r="AV205" s="14" t="s">
        <v>185</v>
      </c>
      <c r="AW205" s="14" t="s">
        <v>35</v>
      </c>
      <c r="AX205" s="14" t="s">
        <v>72</v>
      </c>
      <c r="AY205" s="286" t="s">
        <v>164</v>
      </c>
    </row>
    <row r="206" s="1" customFormat="1" ht="16.5" customHeight="1">
      <c r="B206" s="46"/>
      <c r="C206" s="266" t="s">
        <v>193</v>
      </c>
      <c r="D206" s="266" t="s">
        <v>238</v>
      </c>
      <c r="E206" s="267" t="s">
        <v>439</v>
      </c>
      <c r="F206" s="268" t="s">
        <v>440</v>
      </c>
      <c r="G206" s="269" t="s">
        <v>300</v>
      </c>
      <c r="H206" s="270">
        <v>3.2200000000000002</v>
      </c>
      <c r="I206" s="271"/>
      <c r="J206" s="272">
        <f>ROUND(I206*H206,2)</f>
        <v>0</v>
      </c>
      <c r="K206" s="268" t="s">
        <v>21</v>
      </c>
      <c r="L206" s="273"/>
      <c r="M206" s="274" t="s">
        <v>21</v>
      </c>
      <c r="N206" s="275" t="s">
        <v>43</v>
      </c>
      <c r="O206" s="47"/>
      <c r="P206" s="230">
        <f>O206*H206</f>
        <v>0</v>
      </c>
      <c r="Q206" s="230">
        <v>0.001</v>
      </c>
      <c r="R206" s="230">
        <f>Q206*H206</f>
        <v>0.0032200000000000002</v>
      </c>
      <c r="S206" s="230">
        <v>0</v>
      </c>
      <c r="T206" s="231">
        <f>S206*H206</f>
        <v>0</v>
      </c>
      <c r="AR206" s="24" t="s">
        <v>210</v>
      </c>
      <c r="AT206" s="24" t="s">
        <v>238</v>
      </c>
      <c r="AU206" s="24" t="s">
        <v>82</v>
      </c>
      <c r="AY206" s="24" t="s">
        <v>164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24" t="s">
        <v>80</v>
      </c>
      <c r="BK206" s="232">
        <f>ROUND(I206*H206,2)</f>
        <v>0</v>
      </c>
      <c r="BL206" s="24" t="s">
        <v>171</v>
      </c>
      <c r="BM206" s="24" t="s">
        <v>940</v>
      </c>
    </row>
    <row r="207" s="11" customFormat="1">
      <c r="B207" s="233"/>
      <c r="C207" s="234"/>
      <c r="D207" s="235" t="s">
        <v>173</v>
      </c>
      <c r="E207" s="236" t="s">
        <v>21</v>
      </c>
      <c r="F207" s="237" t="s">
        <v>915</v>
      </c>
      <c r="G207" s="234"/>
      <c r="H207" s="236" t="s">
        <v>21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AT207" s="243" t="s">
        <v>173</v>
      </c>
      <c r="AU207" s="243" t="s">
        <v>82</v>
      </c>
      <c r="AV207" s="11" t="s">
        <v>80</v>
      </c>
      <c r="AW207" s="11" t="s">
        <v>35</v>
      </c>
      <c r="AX207" s="11" t="s">
        <v>72</v>
      </c>
      <c r="AY207" s="243" t="s">
        <v>164</v>
      </c>
    </row>
    <row r="208" s="12" customFormat="1">
      <c r="B208" s="244"/>
      <c r="C208" s="245"/>
      <c r="D208" s="235" t="s">
        <v>173</v>
      </c>
      <c r="E208" s="246" t="s">
        <v>21</v>
      </c>
      <c r="F208" s="247" t="s">
        <v>21</v>
      </c>
      <c r="G208" s="245"/>
      <c r="H208" s="248">
        <v>0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AT208" s="254" t="s">
        <v>173</v>
      </c>
      <c r="AU208" s="254" t="s">
        <v>82</v>
      </c>
      <c r="AV208" s="12" t="s">
        <v>82</v>
      </c>
      <c r="AW208" s="12" t="s">
        <v>35</v>
      </c>
      <c r="AX208" s="12" t="s">
        <v>72</v>
      </c>
      <c r="AY208" s="254" t="s">
        <v>164</v>
      </c>
    </row>
    <row r="209" s="11" customFormat="1">
      <c r="B209" s="233"/>
      <c r="C209" s="234"/>
      <c r="D209" s="235" t="s">
        <v>173</v>
      </c>
      <c r="E209" s="236" t="s">
        <v>21</v>
      </c>
      <c r="F209" s="237" t="s">
        <v>323</v>
      </c>
      <c r="G209" s="234"/>
      <c r="H209" s="236" t="s">
        <v>21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AT209" s="243" t="s">
        <v>173</v>
      </c>
      <c r="AU209" s="243" t="s">
        <v>82</v>
      </c>
      <c r="AV209" s="11" t="s">
        <v>80</v>
      </c>
      <c r="AW209" s="11" t="s">
        <v>35</v>
      </c>
      <c r="AX209" s="11" t="s">
        <v>72</v>
      </c>
      <c r="AY209" s="243" t="s">
        <v>164</v>
      </c>
    </row>
    <row r="210" s="11" customFormat="1">
      <c r="B210" s="233"/>
      <c r="C210" s="234"/>
      <c r="D210" s="235" t="s">
        <v>173</v>
      </c>
      <c r="E210" s="236" t="s">
        <v>21</v>
      </c>
      <c r="F210" s="237" t="s">
        <v>876</v>
      </c>
      <c r="G210" s="234"/>
      <c r="H210" s="236" t="s">
        <v>21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AT210" s="243" t="s">
        <v>173</v>
      </c>
      <c r="AU210" s="243" t="s">
        <v>82</v>
      </c>
      <c r="AV210" s="11" t="s">
        <v>80</v>
      </c>
      <c r="AW210" s="11" t="s">
        <v>35</v>
      </c>
      <c r="AX210" s="11" t="s">
        <v>72</v>
      </c>
      <c r="AY210" s="243" t="s">
        <v>164</v>
      </c>
    </row>
    <row r="211" s="12" customFormat="1">
      <c r="B211" s="244"/>
      <c r="C211" s="245"/>
      <c r="D211" s="235" t="s">
        <v>173</v>
      </c>
      <c r="E211" s="246" t="s">
        <v>21</v>
      </c>
      <c r="F211" s="247" t="s">
        <v>916</v>
      </c>
      <c r="G211" s="245"/>
      <c r="H211" s="248">
        <v>64.400000000000006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AT211" s="254" t="s">
        <v>173</v>
      </c>
      <c r="AU211" s="254" t="s">
        <v>82</v>
      </c>
      <c r="AV211" s="12" t="s">
        <v>82</v>
      </c>
      <c r="AW211" s="12" t="s">
        <v>35</v>
      </c>
      <c r="AX211" s="12" t="s">
        <v>72</v>
      </c>
      <c r="AY211" s="254" t="s">
        <v>164</v>
      </c>
    </row>
    <row r="212" s="12" customFormat="1">
      <c r="B212" s="244"/>
      <c r="C212" s="245"/>
      <c r="D212" s="235" t="s">
        <v>173</v>
      </c>
      <c r="E212" s="246" t="s">
        <v>21</v>
      </c>
      <c r="F212" s="247" t="s">
        <v>21</v>
      </c>
      <c r="G212" s="245"/>
      <c r="H212" s="248">
        <v>0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AT212" s="254" t="s">
        <v>173</v>
      </c>
      <c r="AU212" s="254" t="s">
        <v>82</v>
      </c>
      <c r="AV212" s="12" t="s">
        <v>82</v>
      </c>
      <c r="AW212" s="12" t="s">
        <v>35</v>
      </c>
      <c r="AX212" s="12" t="s">
        <v>72</v>
      </c>
      <c r="AY212" s="254" t="s">
        <v>164</v>
      </c>
    </row>
    <row r="213" s="14" customFormat="1">
      <c r="B213" s="276"/>
      <c r="C213" s="277"/>
      <c r="D213" s="235" t="s">
        <v>173</v>
      </c>
      <c r="E213" s="278" t="s">
        <v>21</v>
      </c>
      <c r="F213" s="279" t="s">
        <v>434</v>
      </c>
      <c r="G213" s="277"/>
      <c r="H213" s="280">
        <v>64.400000000000006</v>
      </c>
      <c r="I213" s="281"/>
      <c r="J213" s="277"/>
      <c r="K213" s="277"/>
      <c r="L213" s="282"/>
      <c r="M213" s="283"/>
      <c r="N213" s="284"/>
      <c r="O213" s="284"/>
      <c r="P213" s="284"/>
      <c r="Q213" s="284"/>
      <c r="R213" s="284"/>
      <c r="S213" s="284"/>
      <c r="T213" s="285"/>
      <c r="AT213" s="286" t="s">
        <v>173</v>
      </c>
      <c r="AU213" s="286" t="s">
        <v>82</v>
      </c>
      <c r="AV213" s="14" t="s">
        <v>185</v>
      </c>
      <c r="AW213" s="14" t="s">
        <v>35</v>
      </c>
      <c r="AX213" s="14" t="s">
        <v>72</v>
      </c>
      <c r="AY213" s="286" t="s">
        <v>164</v>
      </c>
    </row>
    <row r="214" s="11" customFormat="1">
      <c r="B214" s="233"/>
      <c r="C214" s="234"/>
      <c r="D214" s="235" t="s">
        <v>173</v>
      </c>
      <c r="E214" s="236" t="s">
        <v>21</v>
      </c>
      <c r="F214" s="237" t="s">
        <v>442</v>
      </c>
      <c r="G214" s="234"/>
      <c r="H214" s="236" t="s">
        <v>21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AT214" s="243" t="s">
        <v>173</v>
      </c>
      <c r="AU214" s="243" t="s">
        <v>82</v>
      </c>
      <c r="AV214" s="11" t="s">
        <v>80</v>
      </c>
      <c r="AW214" s="11" t="s">
        <v>35</v>
      </c>
      <c r="AX214" s="11" t="s">
        <v>72</v>
      </c>
      <c r="AY214" s="243" t="s">
        <v>164</v>
      </c>
    </row>
    <row r="215" s="12" customFormat="1">
      <c r="B215" s="244"/>
      <c r="C215" s="245"/>
      <c r="D215" s="235" t="s">
        <v>173</v>
      </c>
      <c r="E215" s="246" t="s">
        <v>21</v>
      </c>
      <c r="F215" s="247" t="s">
        <v>939</v>
      </c>
      <c r="G215" s="245"/>
      <c r="H215" s="248">
        <v>3.2200000000000002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AT215" s="254" t="s">
        <v>173</v>
      </c>
      <c r="AU215" s="254" t="s">
        <v>82</v>
      </c>
      <c r="AV215" s="12" t="s">
        <v>82</v>
      </c>
      <c r="AW215" s="12" t="s">
        <v>35</v>
      </c>
      <c r="AX215" s="12" t="s">
        <v>72</v>
      </c>
      <c r="AY215" s="254" t="s">
        <v>164</v>
      </c>
    </row>
    <row r="216" s="11" customFormat="1">
      <c r="B216" s="233"/>
      <c r="C216" s="234"/>
      <c r="D216" s="235" t="s">
        <v>173</v>
      </c>
      <c r="E216" s="236" t="s">
        <v>21</v>
      </c>
      <c r="F216" s="237" t="s">
        <v>437</v>
      </c>
      <c r="G216" s="234"/>
      <c r="H216" s="236" t="s">
        <v>21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AT216" s="243" t="s">
        <v>173</v>
      </c>
      <c r="AU216" s="243" t="s">
        <v>82</v>
      </c>
      <c r="AV216" s="11" t="s">
        <v>80</v>
      </c>
      <c r="AW216" s="11" t="s">
        <v>35</v>
      </c>
      <c r="AX216" s="11" t="s">
        <v>72</v>
      </c>
      <c r="AY216" s="243" t="s">
        <v>164</v>
      </c>
    </row>
    <row r="217" s="12" customFormat="1">
      <c r="B217" s="244"/>
      <c r="C217" s="245"/>
      <c r="D217" s="235" t="s">
        <v>173</v>
      </c>
      <c r="E217" s="246" t="s">
        <v>21</v>
      </c>
      <c r="F217" s="247" t="s">
        <v>21</v>
      </c>
      <c r="G217" s="245"/>
      <c r="H217" s="248">
        <v>0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AT217" s="254" t="s">
        <v>173</v>
      </c>
      <c r="AU217" s="254" t="s">
        <v>82</v>
      </c>
      <c r="AV217" s="12" t="s">
        <v>82</v>
      </c>
      <c r="AW217" s="12" t="s">
        <v>35</v>
      </c>
      <c r="AX217" s="12" t="s">
        <v>72</v>
      </c>
      <c r="AY217" s="254" t="s">
        <v>164</v>
      </c>
    </row>
    <row r="218" s="14" customFormat="1">
      <c r="B218" s="276"/>
      <c r="C218" s="277"/>
      <c r="D218" s="235" t="s">
        <v>173</v>
      </c>
      <c r="E218" s="278" t="s">
        <v>21</v>
      </c>
      <c r="F218" s="279" t="s">
        <v>305</v>
      </c>
      <c r="G218" s="277"/>
      <c r="H218" s="280">
        <v>3.2200000000000002</v>
      </c>
      <c r="I218" s="281"/>
      <c r="J218" s="277"/>
      <c r="K218" s="277"/>
      <c r="L218" s="282"/>
      <c r="M218" s="283"/>
      <c r="N218" s="284"/>
      <c r="O218" s="284"/>
      <c r="P218" s="284"/>
      <c r="Q218" s="284"/>
      <c r="R218" s="284"/>
      <c r="S218" s="284"/>
      <c r="T218" s="285"/>
      <c r="AT218" s="286" t="s">
        <v>173</v>
      </c>
      <c r="AU218" s="286" t="s">
        <v>82</v>
      </c>
      <c r="AV218" s="14" t="s">
        <v>185</v>
      </c>
      <c r="AW218" s="14" t="s">
        <v>35</v>
      </c>
      <c r="AX218" s="14" t="s">
        <v>80</v>
      </c>
      <c r="AY218" s="286" t="s">
        <v>164</v>
      </c>
    </row>
    <row r="219" s="1" customFormat="1" ht="25.5" customHeight="1">
      <c r="B219" s="46"/>
      <c r="C219" s="221" t="s">
        <v>219</v>
      </c>
      <c r="D219" s="221" t="s">
        <v>166</v>
      </c>
      <c r="E219" s="222" t="s">
        <v>852</v>
      </c>
      <c r="F219" s="223" t="s">
        <v>853</v>
      </c>
      <c r="G219" s="224" t="s">
        <v>169</v>
      </c>
      <c r="H219" s="225">
        <v>1.0800000000000001</v>
      </c>
      <c r="I219" s="226"/>
      <c r="J219" s="227">
        <f>ROUND(I219*H219,2)</f>
        <v>0</v>
      </c>
      <c r="K219" s="223" t="s">
        <v>170</v>
      </c>
      <c r="L219" s="72"/>
      <c r="M219" s="228" t="s">
        <v>21</v>
      </c>
      <c r="N219" s="229" t="s">
        <v>43</v>
      </c>
      <c r="O219" s="47"/>
      <c r="P219" s="230">
        <f>O219*H219</f>
        <v>0</v>
      </c>
      <c r="Q219" s="230">
        <v>0</v>
      </c>
      <c r="R219" s="230">
        <f>Q219*H219</f>
        <v>0</v>
      </c>
      <c r="S219" s="230">
        <v>0</v>
      </c>
      <c r="T219" s="231">
        <f>S219*H219</f>
        <v>0</v>
      </c>
      <c r="AR219" s="24" t="s">
        <v>171</v>
      </c>
      <c r="AT219" s="24" t="s">
        <v>166</v>
      </c>
      <c r="AU219" s="24" t="s">
        <v>82</v>
      </c>
      <c r="AY219" s="24" t="s">
        <v>164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24" t="s">
        <v>80</v>
      </c>
      <c r="BK219" s="232">
        <f>ROUND(I219*H219,2)</f>
        <v>0</v>
      </c>
      <c r="BL219" s="24" t="s">
        <v>171</v>
      </c>
      <c r="BM219" s="24" t="s">
        <v>941</v>
      </c>
    </row>
    <row r="220" s="11" customFormat="1">
      <c r="B220" s="233"/>
      <c r="C220" s="234"/>
      <c r="D220" s="235" t="s">
        <v>173</v>
      </c>
      <c r="E220" s="236" t="s">
        <v>21</v>
      </c>
      <c r="F220" s="237" t="s">
        <v>915</v>
      </c>
      <c r="G220" s="234"/>
      <c r="H220" s="236" t="s">
        <v>21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AT220" s="243" t="s">
        <v>173</v>
      </c>
      <c r="AU220" s="243" t="s">
        <v>82</v>
      </c>
      <c r="AV220" s="11" t="s">
        <v>80</v>
      </c>
      <c r="AW220" s="11" t="s">
        <v>35</v>
      </c>
      <c r="AX220" s="11" t="s">
        <v>72</v>
      </c>
      <c r="AY220" s="243" t="s">
        <v>164</v>
      </c>
    </row>
    <row r="221" s="11" customFormat="1">
      <c r="B221" s="233"/>
      <c r="C221" s="234"/>
      <c r="D221" s="235" t="s">
        <v>173</v>
      </c>
      <c r="E221" s="236" t="s">
        <v>21</v>
      </c>
      <c r="F221" s="237" t="s">
        <v>942</v>
      </c>
      <c r="G221" s="234"/>
      <c r="H221" s="236" t="s">
        <v>21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AT221" s="243" t="s">
        <v>173</v>
      </c>
      <c r="AU221" s="243" t="s">
        <v>82</v>
      </c>
      <c r="AV221" s="11" t="s">
        <v>80</v>
      </c>
      <c r="AW221" s="11" t="s">
        <v>35</v>
      </c>
      <c r="AX221" s="11" t="s">
        <v>72</v>
      </c>
      <c r="AY221" s="243" t="s">
        <v>164</v>
      </c>
    </row>
    <row r="222" s="11" customFormat="1">
      <c r="B222" s="233"/>
      <c r="C222" s="234"/>
      <c r="D222" s="235" t="s">
        <v>173</v>
      </c>
      <c r="E222" s="236" t="s">
        <v>21</v>
      </c>
      <c r="F222" s="237" t="s">
        <v>943</v>
      </c>
      <c r="G222" s="234"/>
      <c r="H222" s="236" t="s">
        <v>21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AT222" s="243" t="s">
        <v>173</v>
      </c>
      <c r="AU222" s="243" t="s">
        <v>82</v>
      </c>
      <c r="AV222" s="11" t="s">
        <v>80</v>
      </c>
      <c r="AW222" s="11" t="s">
        <v>35</v>
      </c>
      <c r="AX222" s="11" t="s">
        <v>72</v>
      </c>
      <c r="AY222" s="243" t="s">
        <v>164</v>
      </c>
    </row>
    <row r="223" s="12" customFormat="1">
      <c r="B223" s="244"/>
      <c r="C223" s="245"/>
      <c r="D223" s="235" t="s">
        <v>173</v>
      </c>
      <c r="E223" s="246" t="s">
        <v>21</v>
      </c>
      <c r="F223" s="247" t="s">
        <v>944</v>
      </c>
      <c r="G223" s="245"/>
      <c r="H223" s="248">
        <v>1.0800000000000001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AT223" s="254" t="s">
        <v>173</v>
      </c>
      <c r="AU223" s="254" t="s">
        <v>82</v>
      </c>
      <c r="AV223" s="12" t="s">
        <v>82</v>
      </c>
      <c r="AW223" s="12" t="s">
        <v>35</v>
      </c>
      <c r="AX223" s="12" t="s">
        <v>72</v>
      </c>
      <c r="AY223" s="254" t="s">
        <v>164</v>
      </c>
    </row>
    <row r="224" s="13" customFormat="1">
      <c r="B224" s="255"/>
      <c r="C224" s="256"/>
      <c r="D224" s="235" t="s">
        <v>173</v>
      </c>
      <c r="E224" s="257" t="s">
        <v>21</v>
      </c>
      <c r="F224" s="258" t="s">
        <v>177</v>
      </c>
      <c r="G224" s="256"/>
      <c r="H224" s="259">
        <v>1.0800000000000001</v>
      </c>
      <c r="I224" s="260"/>
      <c r="J224" s="256"/>
      <c r="K224" s="256"/>
      <c r="L224" s="261"/>
      <c r="M224" s="262"/>
      <c r="N224" s="263"/>
      <c r="O224" s="263"/>
      <c r="P224" s="263"/>
      <c r="Q224" s="263"/>
      <c r="R224" s="263"/>
      <c r="S224" s="263"/>
      <c r="T224" s="264"/>
      <c r="AT224" s="265" t="s">
        <v>173</v>
      </c>
      <c r="AU224" s="265" t="s">
        <v>82</v>
      </c>
      <c r="AV224" s="13" t="s">
        <v>171</v>
      </c>
      <c r="AW224" s="13" t="s">
        <v>35</v>
      </c>
      <c r="AX224" s="13" t="s">
        <v>80</v>
      </c>
      <c r="AY224" s="265" t="s">
        <v>164</v>
      </c>
    </row>
    <row r="225" s="1" customFormat="1" ht="16.5" customHeight="1">
      <c r="B225" s="46"/>
      <c r="C225" s="221" t="s">
        <v>266</v>
      </c>
      <c r="D225" s="221" t="s">
        <v>166</v>
      </c>
      <c r="E225" s="222" t="s">
        <v>945</v>
      </c>
      <c r="F225" s="223" t="s">
        <v>946</v>
      </c>
      <c r="G225" s="224" t="s">
        <v>287</v>
      </c>
      <c r="H225" s="225">
        <v>5.4000000000000004</v>
      </c>
      <c r="I225" s="226"/>
      <c r="J225" s="227">
        <f>ROUND(I225*H225,2)</f>
        <v>0</v>
      </c>
      <c r="K225" s="223" t="s">
        <v>170</v>
      </c>
      <c r="L225" s="72"/>
      <c r="M225" s="228" t="s">
        <v>21</v>
      </c>
      <c r="N225" s="229" t="s">
        <v>43</v>
      </c>
      <c r="O225" s="47"/>
      <c r="P225" s="230">
        <f>O225*H225</f>
        <v>0</v>
      </c>
      <c r="Q225" s="230">
        <v>0</v>
      </c>
      <c r="R225" s="230">
        <f>Q225*H225</f>
        <v>0</v>
      </c>
      <c r="S225" s="230">
        <v>0</v>
      </c>
      <c r="T225" s="231">
        <f>S225*H225</f>
        <v>0</v>
      </c>
      <c r="AR225" s="24" t="s">
        <v>171</v>
      </c>
      <c r="AT225" s="24" t="s">
        <v>166</v>
      </c>
      <c r="AU225" s="24" t="s">
        <v>82</v>
      </c>
      <c r="AY225" s="24" t="s">
        <v>164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24" t="s">
        <v>80</v>
      </c>
      <c r="BK225" s="232">
        <f>ROUND(I225*H225,2)</f>
        <v>0</v>
      </c>
      <c r="BL225" s="24" t="s">
        <v>171</v>
      </c>
      <c r="BM225" s="24" t="s">
        <v>947</v>
      </c>
    </row>
    <row r="226" s="11" customFormat="1">
      <c r="B226" s="233"/>
      <c r="C226" s="234"/>
      <c r="D226" s="235" t="s">
        <v>173</v>
      </c>
      <c r="E226" s="236" t="s">
        <v>21</v>
      </c>
      <c r="F226" s="237" t="s">
        <v>915</v>
      </c>
      <c r="G226" s="234"/>
      <c r="H226" s="236" t="s">
        <v>21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AT226" s="243" t="s">
        <v>173</v>
      </c>
      <c r="AU226" s="243" t="s">
        <v>82</v>
      </c>
      <c r="AV226" s="11" t="s">
        <v>80</v>
      </c>
      <c r="AW226" s="11" t="s">
        <v>35</v>
      </c>
      <c r="AX226" s="11" t="s">
        <v>72</v>
      </c>
      <c r="AY226" s="243" t="s">
        <v>164</v>
      </c>
    </row>
    <row r="227" s="11" customFormat="1">
      <c r="B227" s="233"/>
      <c r="C227" s="234"/>
      <c r="D227" s="235" t="s">
        <v>173</v>
      </c>
      <c r="E227" s="236" t="s">
        <v>21</v>
      </c>
      <c r="F227" s="237" t="s">
        <v>942</v>
      </c>
      <c r="G227" s="234"/>
      <c r="H227" s="236" t="s">
        <v>21</v>
      </c>
      <c r="I227" s="238"/>
      <c r="J227" s="234"/>
      <c r="K227" s="234"/>
      <c r="L227" s="239"/>
      <c r="M227" s="240"/>
      <c r="N227" s="241"/>
      <c r="O227" s="241"/>
      <c r="P227" s="241"/>
      <c r="Q227" s="241"/>
      <c r="R227" s="241"/>
      <c r="S227" s="241"/>
      <c r="T227" s="242"/>
      <c r="AT227" s="243" t="s">
        <v>173</v>
      </c>
      <c r="AU227" s="243" t="s">
        <v>82</v>
      </c>
      <c r="AV227" s="11" t="s">
        <v>80</v>
      </c>
      <c r="AW227" s="11" t="s">
        <v>35</v>
      </c>
      <c r="AX227" s="11" t="s">
        <v>72</v>
      </c>
      <c r="AY227" s="243" t="s">
        <v>164</v>
      </c>
    </row>
    <row r="228" s="11" customFormat="1">
      <c r="B228" s="233"/>
      <c r="C228" s="234"/>
      <c r="D228" s="235" t="s">
        <v>173</v>
      </c>
      <c r="E228" s="236" t="s">
        <v>21</v>
      </c>
      <c r="F228" s="237" t="s">
        <v>948</v>
      </c>
      <c r="G228" s="234"/>
      <c r="H228" s="236" t="s">
        <v>21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AT228" s="243" t="s">
        <v>173</v>
      </c>
      <c r="AU228" s="243" t="s">
        <v>82</v>
      </c>
      <c r="AV228" s="11" t="s">
        <v>80</v>
      </c>
      <c r="AW228" s="11" t="s">
        <v>35</v>
      </c>
      <c r="AX228" s="11" t="s">
        <v>72</v>
      </c>
      <c r="AY228" s="243" t="s">
        <v>164</v>
      </c>
    </row>
    <row r="229" s="12" customFormat="1">
      <c r="B229" s="244"/>
      <c r="C229" s="245"/>
      <c r="D229" s="235" t="s">
        <v>173</v>
      </c>
      <c r="E229" s="246" t="s">
        <v>21</v>
      </c>
      <c r="F229" s="247" t="s">
        <v>949</v>
      </c>
      <c r="G229" s="245"/>
      <c r="H229" s="248">
        <v>5.4000000000000004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AT229" s="254" t="s">
        <v>173</v>
      </c>
      <c r="AU229" s="254" t="s">
        <v>82</v>
      </c>
      <c r="AV229" s="12" t="s">
        <v>82</v>
      </c>
      <c r="AW229" s="12" t="s">
        <v>35</v>
      </c>
      <c r="AX229" s="12" t="s">
        <v>72</v>
      </c>
      <c r="AY229" s="254" t="s">
        <v>164</v>
      </c>
    </row>
    <row r="230" s="13" customFormat="1">
      <c r="B230" s="255"/>
      <c r="C230" s="256"/>
      <c r="D230" s="235" t="s">
        <v>173</v>
      </c>
      <c r="E230" s="257" t="s">
        <v>21</v>
      </c>
      <c r="F230" s="258" t="s">
        <v>177</v>
      </c>
      <c r="G230" s="256"/>
      <c r="H230" s="259">
        <v>5.4000000000000004</v>
      </c>
      <c r="I230" s="260"/>
      <c r="J230" s="256"/>
      <c r="K230" s="256"/>
      <c r="L230" s="261"/>
      <c r="M230" s="262"/>
      <c r="N230" s="263"/>
      <c r="O230" s="263"/>
      <c r="P230" s="263"/>
      <c r="Q230" s="263"/>
      <c r="R230" s="263"/>
      <c r="S230" s="263"/>
      <c r="T230" s="264"/>
      <c r="AT230" s="265" t="s">
        <v>173</v>
      </c>
      <c r="AU230" s="265" t="s">
        <v>82</v>
      </c>
      <c r="AV230" s="13" t="s">
        <v>171</v>
      </c>
      <c r="AW230" s="13" t="s">
        <v>35</v>
      </c>
      <c r="AX230" s="13" t="s">
        <v>80</v>
      </c>
      <c r="AY230" s="265" t="s">
        <v>164</v>
      </c>
    </row>
    <row r="231" s="10" customFormat="1" ht="29.88" customHeight="1">
      <c r="B231" s="205"/>
      <c r="C231" s="206"/>
      <c r="D231" s="207" t="s">
        <v>71</v>
      </c>
      <c r="E231" s="219" t="s">
        <v>505</v>
      </c>
      <c r="F231" s="219" t="s">
        <v>506</v>
      </c>
      <c r="G231" s="206"/>
      <c r="H231" s="206"/>
      <c r="I231" s="209"/>
      <c r="J231" s="220">
        <f>BK231</f>
        <v>0</v>
      </c>
      <c r="K231" s="206"/>
      <c r="L231" s="211"/>
      <c r="M231" s="212"/>
      <c r="N231" s="213"/>
      <c r="O231" s="213"/>
      <c r="P231" s="214">
        <f>SUM(P232:P240)</f>
        <v>0</v>
      </c>
      <c r="Q231" s="213"/>
      <c r="R231" s="214">
        <f>SUM(R232:R240)</f>
        <v>0</v>
      </c>
      <c r="S231" s="213"/>
      <c r="T231" s="215">
        <f>SUM(T232:T240)</f>
        <v>0</v>
      </c>
      <c r="AR231" s="216" t="s">
        <v>80</v>
      </c>
      <c r="AT231" s="217" t="s">
        <v>71</v>
      </c>
      <c r="AU231" s="217" t="s">
        <v>80</v>
      </c>
      <c r="AY231" s="216" t="s">
        <v>164</v>
      </c>
      <c r="BK231" s="218">
        <f>SUM(BK232:BK240)</f>
        <v>0</v>
      </c>
    </row>
    <row r="232" s="1" customFormat="1" ht="25.5" customHeight="1">
      <c r="B232" s="46"/>
      <c r="C232" s="221" t="s">
        <v>270</v>
      </c>
      <c r="D232" s="221" t="s">
        <v>166</v>
      </c>
      <c r="E232" s="222" t="s">
        <v>508</v>
      </c>
      <c r="F232" s="223" t="s">
        <v>509</v>
      </c>
      <c r="G232" s="224" t="s">
        <v>228</v>
      </c>
      <c r="H232" s="225">
        <v>4.9589999999999996</v>
      </c>
      <c r="I232" s="226"/>
      <c r="J232" s="227">
        <f>ROUND(I232*H232,2)</f>
        <v>0</v>
      </c>
      <c r="K232" s="223" t="s">
        <v>170</v>
      </c>
      <c r="L232" s="72"/>
      <c r="M232" s="228" t="s">
        <v>21</v>
      </c>
      <c r="N232" s="229" t="s">
        <v>43</v>
      </c>
      <c r="O232" s="47"/>
      <c r="P232" s="230">
        <f>O232*H232</f>
        <v>0</v>
      </c>
      <c r="Q232" s="230">
        <v>0</v>
      </c>
      <c r="R232" s="230">
        <f>Q232*H232</f>
        <v>0</v>
      </c>
      <c r="S232" s="230">
        <v>0</v>
      </c>
      <c r="T232" s="231">
        <f>S232*H232</f>
        <v>0</v>
      </c>
      <c r="AR232" s="24" t="s">
        <v>171</v>
      </c>
      <c r="AT232" s="24" t="s">
        <v>166</v>
      </c>
      <c r="AU232" s="24" t="s">
        <v>82</v>
      </c>
      <c r="AY232" s="24" t="s">
        <v>164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24" t="s">
        <v>80</v>
      </c>
      <c r="BK232" s="232">
        <f>ROUND(I232*H232,2)</f>
        <v>0</v>
      </c>
      <c r="BL232" s="24" t="s">
        <v>171</v>
      </c>
      <c r="BM232" s="24" t="s">
        <v>950</v>
      </c>
    </row>
    <row r="233" s="1" customFormat="1" ht="25.5" customHeight="1">
      <c r="B233" s="46"/>
      <c r="C233" s="221" t="s">
        <v>277</v>
      </c>
      <c r="D233" s="221" t="s">
        <v>166</v>
      </c>
      <c r="E233" s="222" t="s">
        <v>512</v>
      </c>
      <c r="F233" s="223" t="s">
        <v>513</v>
      </c>
      <c r="G233" s="224" t="s">
        <v>228</v>
      </c>
      <c r="H233" s="225">
        <v>4.9589999999999996</v>
      </c>
      <c r="I233" s="226"/>
      <c r="J233" s="227">
        <f>ROUND(I233*H233,2)</f>
        <v>0</v>
      </c>
      <c r="K233" s="223" t="s">
        <v>170</v>
      </c>
      <c r="L233" s="72"/>
      <c r="M233" s="228" t="s">
        <v>21</v>
      </c>
      <c r="N233" s="229" t="s">
        <v>43</v>
      </c>
      <c r="O233" s="47"/>
      <c r="P233" s="230">
        <f>O233*H233</f>
        <v>0</v>
      </c>
      <c r="Q233" s="230">
        <v>0</v>
      </c>
      <c r="R233" s="230">
        <f>Q233*H233</f>
        <v>0</v>
      </c>
      <c r="S233" s="230">
        <v>0</v>
      </c>
      <c r="T233" s="231">
        <f>S233*H233</f>
        <v>0</v>
      </c>
      <c r="AR233" s="24" t="s">
        <v>171</v>
      </c>
      <c r="AT233" s="24" t="s">
        <v>166</v>
      </c>
      <c r="AU233" s="24" t="s">
        <v>82</v>
      </c>
      <c r="AY233" s="24" t="s">
        <v>164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24" t="s">
        <v>80</v>
      </c>
      <c r="BK233" s="232">
        <f>ROUND(I233*H233,2)</f>
        <v>0</v>
      </c>
      <c r="BL233" s="24" t="s">
        <v>171</v>
      </c>
      <c r="BM233" s="24" t="s">
        <v>951</v>
      </c>
    </row>
    <row r="234" s="1" customFormat="1" ht="25.5" customHeight="1">
      <c r="B234" s="46"/>
      <c r="C234" s="221" t="s">
        <v>9</v>
      </c>
      <c r="D234" s="221" t="s">
        <v>166</v>
      </c>
      <c r="E234" s="222" t="s">
        <v>516</v>
      </c>
      <c r="F234" s="223" t="s">
        <v>517</v>
      </c>
      <c r="G234" s="224" t="s">
        <v>228</v>
      </c>
      <c r="H234" s="225">
        <v>49.590000000000003</v>
      </c>
      <c r="I234" s="226"/>
      <c r="J234" s="227">
        <f>ROUND(I234*H234,2)</f>
        <v>0</v>
      </c>
      <c r="K234" s="223" t="s">
        <v>170</v>
      </c>
      <c r="L234" s="72"/>
      <c r="M234" s="228" t="s">
        <v>21</v>
      </c>
      <c r="N234" s="229" t="s">
        <v>43</v>
      </c>
      <c r="O234" s="47"/>
      <c r="P234" s="230">
        <f>O234*H234</f>
        <v>0</v>
      </c>
      <c r="Q234" s="230">
        <v>0</v>
      </c>
      <c r="R234" s="230">
        <f>Q234*H234</f>
        <v>0</v>
      </c>
      <c r="S234" s="230">
        <v>0</v>
      </c>
      <c r="T234" s="231">
        <f>S234*H234</f>
        <v>0</v>
      </c>
      <c r="AR234" s="24" t="s">
        <v>171</v>
      </c>
      <c r="AT234" s="24" t="s">
        <v>166</v>
      </c>
      <c r="AU234" s="24" t="s">
        <v>82</v>
      </c>
      <c r="AY234" s="24" t="s">
        <v>164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24" t="s">
        <v>80</v>
      </c>
      <c r="BK234" s="232">
        <f>ROUND(I234*H234,2)</f>
        <v>0</v>
      </c>
      <c r="BL234" s="24" t="s">
        <v>171</v>
      </c>
      <c r="BM234" s="24" t="s">
        <v>952</v>
      </c>
    </row>
    <row r="235" s="12" customFormat="1">
      <c r="B235" s="244"/>
      <c r="C235" s="245"/>
      <c r="D235" s="235" t="s">
        <v>173</v>
      </c>
      <c r="E235" s="245"/>
      <c r="F235" s="247" t="s">
        <v>953</v>
      </c>
      <c r="G235" s="245"/>
      <c r="H235" s="248">
        <v>49.590000000000003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AT235" s="254" t="s">
        <v>173</v>
      </c>
      <c r="AU235" s="254" t="s">
        <v>82</v>
      </c>
      <c r="AV235" s="12" t="s">
        <v>82</v>
      </c>
      <c r="AW235" s="12" t="s">
        <v>6</v>
      </c>
      <c r="AX235" s="12" t="s">
        <v>80</v>
      </c>
      <c r="AY235" s="254" t="s">
        <v>164</v>
      </c>
    </row>
    <row r="236" s="1" customFormat="1" ht="16.5" customHeight="1">
      <c r="B236" s="46"/>
      <c r="C236" s="221" t="s">
        <v>297</v>
      </c>
      <c r="D236" s="221" t="s">
        <v>166</v>
      </c>
      <c r="E236" s="222" t="s">
        <v>521</v>
      </c>
      <c r="F236" s="223" t="s">
        <v>522</v>
      </c>
      <c r="G236" s="224" t="s">
        <v>228</v>
      </c>
      <c r="H236" s="225">
        <v>4.9589999999999996</v>
      </c>
      <c r="I236" s="226"/>
      <c r="J236" s="227">
        <f>ROUND(I236*H236,2)</f>
        <v>0</v>
      </c>
      <c r="K236" s="223" t="s">
        <v>170</v>
      </c>
      <c r="L236" s="72"/>
      <c r="M236" s="228" t="s">
        <v>21</v>
      </c>
      <c r="N236" s="229" t="s">
        <v>43</v>
      </c>
      <c r="O236" s="47"/>
      <c r="P236" s="230">
        <f>O236*H236</f>
        <v>0</v>
      </c>
      <c r="Q236" s="230">
        <v>0</v>
      </c>
      <c r="R236" s="230">
        <f>Q236*H236</f>
        <v>0</v>
      </c>
      <c r="S236" s="230">
        <v>0</v>
      </c>
      <c r="T236" s="231">
        <f>S236*H236</f>
        <v>0</v>
      </c>
      <c r="AR236" s="24" t="s">
        <v>171</v>
      </c>
      <c r="AT236" s="24" t="s">
        <v>166</v>
      </c>
      <c r="AU236" s="24" t="s">
        <v>82</v>
      </c>
      <c r="AY236" s="24" t="s">
        <v>164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24" t="s">
        <v>80</v>
      </c>
      <c r="BK236" s="232">
        <f>ROUND(I236*H236,2)</f>
        <v>0</v>
      </c>
      <c r="BL236" s="24" t="s">
        <v>171</v>
      </c>
      <c r="BM236" s="24" t="s">
        <v>954</v>
      </c>
    </row>
    <row r="237" s="1" customFormat="1" ht="16.5" customHeight="1">
      <c r="B237" s="46"/>
      <c r="C237" s="221" t="s">
        <v>307</v>
      </c>
      <c r="D237" s="221" t="s">
        <v>166</v>
      </c>
      <c r="E237" s="222" t="s">
        <v>525</v>
      </c>
      <c r="F237" s="223" t="s">
        <v>526</v>
      </c>
      <c r="G237" s="224" t="s">
        <v>228</v>
      </c>
      <c r="H237" s="225">
        <v>4.9589999999999996</v>
      </c>
      <c r="I237" s="226"/>
      <c r="J237" s="227">
        <f>ROUND(I237*H237,2)</f>
        <v>0</v>
      </c>
      <c r="K237" s="223" t="s">
        <v>170</v>
      </c>
      <c r="L237" s="72"/>
      <c r="M237" s="228" t="s">
        <v>21</v>
      </c>
      <c r="N237" s="229" t="s">
        <v>43</v>
      </c>
      <c r="O237" s="47"/>
      <c r="P237" s="230">
        <f>O237*H237</f>
        <v>0</v>
      </c>
      <c r="Q237" s="230">
        <v>0</v>
      </c>
      <c r="R237" s="230">
        <f>Q237*H237</f>
        <v>0</v>
      </c>
      <c r="S237" s="230">
        <v>0</v>
      </c>
      <c r="T237" s="231">
        <f>S237*H237</f>
        <v>0</v>
      </c>
      <c r="AR237" s="24" t="s">
        <v>171</v>
      </c>
      <c r="AT237" s="24" t="s">
        <v>166</v>
      </c>
      <c r="AU237" s="24" t="s">
        <v>82</v>
      </c>
      <c r="AY237" s="24" t="s">
        <v>164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24" t="s">
        <v>80</v>
      </c>
      <c r="BK237" s="232">
        <f>ROUND(I237*H237,2)</f>
        <v>0</v>
      </c>
      <c r="BL237" s="24" t="s">
        <v>171</v>
      </c>
      <c r="BM237" s="24" t="s">
        <v>955</v>
      </c>
    </row>
    <row r="238" s="11" customFormat="1">
      <c r="B238" s="233"/>
      <c r="C238" s="234"/>
      <c r="D238" s="235" t="s">
        <v>173</v>
      </c>
      <c r="E238" s="236" t="s">
        <v>21</v>
      </c>
      <c r="F238" s="237" t="s">
        <v>885</v>
      </c>
      <c r="G238" s="234"/>
      <c r="H238" s="236" t="s">
        <v>21</v>
      </c>
      <c r="I238" s="238"/>
      <c r="J238" s="234"/>
      <c r="K238" s="234"/>
      <c r="L238" s="239"/>
      <c r="M238" s="240"/>
      <c r="N238" s="241"/>
      <c r="O238" s="241"/>
      <c r="P238" s="241"/>
      <c r="Q238" s="241"/>
      <c r="R238" s="241"/>
      <c r="S238" s="241"/>
      <c r="T238" s="242"/>
      <c r="AT238" s="243" t="s">
        <v>173</v>
      </c>
      <c r="AU238" s="243" t="s">
        <v>82</v>
      </c>
      <c r="AV238" s="11" t="s">
        <v>80</v>
      </c>
      <c r="AW238" s="11" t="s">
        <v>35</v>
      </c>
      <c r="AX238" s="11" t="s">
        <v>72</v>
      </c>
      <c r="AY238" s="243" t="s">
        <v>164</v>
      </c>
    </row>
    <row r="239" s="12" customFormat="1">
      <c r="B239" s="244"/>
      <c r="C239" s="245"/>
      <c r="D239" s="235" t="s">
        <v>173</v>
      </c>
      <c r="E239" s="246" t="s">
        <v>21</v>
      </c>
      <c r="F239" s="247" t="s">
        <v>956</v>
      </c>
      <c r="G239" s="245"/>
      <c r="H239" s="248">
        <v>4.9589999999999996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AT239" s="254" t="s">
        <v>173</v>
      </c>
      <c r="AU239" s="254" t="s">
        <v>82</v>
      </c>
      <c r="AV239" s="12" t="s">
        <v>82</v>
      </c>
      <c r="AW239" s="12" t="s">
        <v>35</v>
      </c>
      <c r="AX239" s="12" t="s">
        <v>72</v>
      </c>
      <c r="AY239" s="254" t="s">
        <v>164</v>
      </c>
    </row>
    <row r="240" s="13" customFormat="1">
      <c r="B240" s="255"/>
      <c r="C240" s="256"/>
      <c r="D240" s="235" t="s">
        <v>173</v>
      </c>
      <c r="E240" s="257" t="s">
        <v>21</v>
      </c>
      <c r="F240" s="258" t="s">
        <v>177</v>
      </c>
      <c r="G240" s="256"/>
      <c r="H240" s="259">
        <v>4.9589999999999996</v>
      </c>
      <c r="I240" s="260"/>
      <c r="J240" s="256"/>
      <c r="K240" s="256"/>
      <c r="L240" s="261"/>
      <c r="M240" s="262"/>
      <c r="N240" s="263"/>
      <c r="O240" s="263"/>
      <c r="P240" s="263"/>
      <c r="Q240" s="263"/>
      <c r="R240" s="263"/>
      <c r="S240" s="263"/>
      <c r="T240" s="264"/>
      <c r="AT240" s="265" t="s">
        <v>173</v>
      </c>
      <c r="AU240" s="265" t="s">
        <v>82</v>
      </c>
      <c r="AV240" s="13" t="s">
        <v>171</v>
      </c>
      <c r="AW240" s="13" t="s">
        <v>35</v>
      </c>
      <c r="AX240" s="13" t="s">
        <v>80</v>
      </c>
      <c r="AY240" s="265" t="s">
        <v>164</v>
      </c>
    </row>
    <row r="241" s="10" customFormat="1" ht="29.88" customHeight="1">
      <c r="B241" s="205"/>
      <c r="C241" s="206"/>
      <c r="D241" s="207" t="s">
        <v>71</v>
      </c>
      <c r="E241" s="219" t="s">
        <v>553</v>
      </c>
      <c r="F241" s="219" t="s">
        <v>554</v>
      </c>
      <c r="G241" s="206"/>
      <c r="H241" s="206"/>
      <c r="I241" s="209"/>
      <c r="J241" s="220">
        <f>BK241</f>
        <v>0</v>
      </c>
      <c r="K241" s="206"/>
      <c r="L241" s="211"/>
      <c r="M241" s="212"/>
      <c r="N241" s="213"/>
      <c r="O241" s="213"/>
      <c r="P241" s="214">
        <f>P242</f>
        <v>0</v>
      </c>
      <c r="Q241" s="213"/>
      <c r="R241" s="214">
        <f>R242</f>
        <v>0</v>
      </c>
      <c r="S241" s="213"/>
      <c r="T241" s="215">
        <f>T242</f>
        <v>0</v>
      </c>
      <c r="AR241" s="216" t="s">
        <v>80</v>
      </c>
      <c r="AT241" s="217" t="s">
        <v>71</v>
      </c>
      <c r="AU241" s="217" t="s">
        <v>80</v>
      </c>
      <c r="AY241" s="216" t="s">
        <v>164</v>
      </c>
      <c r="BK241" s="218">
        <f>BK242</f>
        <v>0</v>
      </c>
    </row>
    <row r="242" s="1" customFormat="1" ht="38.25" customHeight="1">
      <c r="B242" s="46"/>
      <c r="C242" s="221" t="s">
        <v>315</v>
      </c>
      <c r="D242" s="221" t="s">
        <v>166</v>
      </c>
      <c r="E242" s="222" t="s">
        <v>556</v>
      </c>
      <c r="F242" s="223" t="s">
        <v>557</v>
      </c>
      <c r="G242" s="224" t="s">
        <v>228</v>
      </c>
      <c r="H242" s="225">
        <v>0.73399999999999999</v>
      </c>
      <c r="I242" s="226"/>
      <c r="J242" s="227">
        <f>ROUND(I242*H242,2)</f>
        <v>0</v>
      </c>
      <c r="K242" s="223" t="s">
        <v>170</v>
      </c>
      <c r="L242" s="72"/>
      <c r="M242" s="228" t="s">
        <v>21</v>
      </c>
      <c r="N242" s="229" t="s">
        <v>43</v>
      </c>
      <c r="O242" s="47"/>
      <c r="P242" s="230">
        <f>O242*H242</f>
        <v>0</v>
      </c>
      <c r="Q242" s="230">
        <v>0</v>
      </c>
      <c r="R242" s="230">
        <f>Q242*H242</f>
        <v>0</v>
      </c>
      <c r="S242" s="230">
        <v>0</v>
      </c>
      <c r="T242" s="231">
        <f>S242*H242</f>
        <v>0</v>
      </c>
      <c r="AR242" s="24" t="s">
        <v>171</v>
      </c>
      <c r="AT242" s="24" t="s">
        <v>166</v>
      </c>
      <c r="AU242" s="24" t="s">
        <v>82</v>
      </c>
      <c r="AY242" s="24" t="s">
        <v>164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24" t="s">
        <v>80</v>
      </c>
      <c r="BK242" s="232">
        <f>ROUND(I242*H242,2)</f>
        <v>0</v>
      </c>
      <c r="BL242" s="24" t="s">
        <v>171</v>
      </c>
      <c r="BM242" s="24" t="s">
        <v>957</v>
      </c>
    </row>
    <row r="243" s="10" customFormat="1" ht="37.44" customHeight="1">
      <c r="B243" s="205"/>
      <c r="C243" s="206"/>
      <c r="D243" s="207" t="s">
        <v>71</v>
      </c>
      <c r="E243" s="208" t="s">
        <v>559</v>
      </c>
      <c r="F243" s="208" t="s">
        <v>560</v>
      </c>
      <c r="G243" s="206"/>
      <c r="H243" s="206"/>
      <c r="I243" s="209"/>
      <c r="J243" s="210">
        <f>BK243</f>
        <v>0</v>
      </c>
      <c r="K243" s="206"/>
      <c r="L243" s="211"/>
      <c r="M243" s="212"/>
      <c r="N243" s="213"/>
      <c r="O243" s="213"/>
      <c r="P243" s="214">
        <f>P244+P299</f>
        <v>0</v>
      </c>
      <c r="Q243" s="213"/>
      <c r="R243" s="214">
        <f>R244+R299</f>
        <v>0.69262876000000007</v>
      </c>
      <c r="S243" s="213"/>
      <c r="T243" s="215">
        <f>T244+T299</f>
        <v>0</v>
      </c>
      <c r="AR243" s="216" t="s">
        <v>82</v>
      </c>
      <c r="AT243" s="217" t="s">
        <v>71</v>
      </c>
      <c r="AU243" s="217" t="s">
        <v>72</v>
      </c>
      <c r="AY243" s="216" t="s">
        <v>164</v>
      </c>
      <c r="BK243" s="218">
        <f>BK244+BK299</f>
        <v>0</v>
      </c>
    </row>
    <row r="244" s="10" customFormat="1" ht="19.92" customHeight="1">
      <c r="B244" s="205"/>
      <c r="C244" s="206"/>
      <c r="D244" s="207" t="s">
        <v>71</v>
      </c>
      <c r="E244" s="219" t="s">
        <v>561</v>
      </c>
      <c r="F244" s="219" t="s">
        <v>562</v>
      </c>
      <c r="G244" s="206"/>
      <c r="H244" s="206"/>
      <c r="I244" s="209"/>
      <c r="J244" s="220">
        <f>BK244</f>
        <v>0</v>
      </c>
      <c r="K244" s="206"/>
      <c r="L244" s="211"/>
      <c r="M244" s="212"/>
      <c r="N244" s="213"/>
      <c r="O244" s="213"/>
      <c r="P244" s="214">
        <f>SUM(P245:P298)</f>
        <v>0</v>
      </c>
      <c r="Q244" s="213"/>
      <c r="R244" s="214">
        <f>SUM(R245:R298)</f>
        <v>0.10302476000000002</v>
      </c>
      <c r="S244" s="213"/>
      <c r="T244" s="215">
        <f>SUM(T245:T298)</f>
        <v>0</v>
      </c>
      <c r="AR244" s="216" t="s">
        <v>82</v>
      </c>
      <c r="AT244" s="217" t="s">
        <v>71</v>
      </c>
      <c r="AU244" s="217" t="s">
        <v>80</v>
      </c>
      <c r="AY244" s="216" t="s">
        <v>164</v>
      </c>
      <c r="BK244" s="218">
        <f>SUM(BK245:BK298)</f>
        <v>0</v>
      </c>
    </row>
    <row r="245" s="1" customFormat="1" ht="25.5" customHeight="1">
      <c r="B245" s="46"/>
      <c r="C245" s="221" t="s">
        <v>319</v>
      </c>
      <c r="D245" s="221" t="s">
        <v>166</v>
      </c>
      <c r="E245" s="222" t="s">
        <v>564</v>
      </c>
      <c r="F245" s="223" t="s">
        <v>565</v>
      </c>
      <c r="G245" s="224" t="s">
        <v>169</v>
      </c>
      <c r="H245" s="225">
        <v>1.4450000000000001</v>
      </c>
      <c r="I245" s="226"/>
      <c r="J245" s="227">
        <f>ROUND(I245*H245,2)</f>
        <v>0</v>
      </c>
      <c r="K245" s="223" t="s">
        <v>170</v>
      </c>
      <c r="L245" s="72"/>
      <c r="M245" s="228" t="s">
        <v>21</v>
      </c>
      <c r="N245" s="229" t="s">
        <v>43</v>
      </c>
      <c r="O245" s="47"/>
      <c r="P245" s="230">
        <f>O245*H245</f>
        <v>0</v>
      </c>
      <c r="Q245" s="230">
        <v>0</v>
      </c>
      <c r="R245" s="230">
        <f>Q245*H245</f>
        <v>0</v>
      </c>
      <c r="S245" s="230">
        <v>0</v>
      </c>
      <c r="T245" s="231">
        <f>S245*H245</f>
        <v>0</v>
      </c>
      <c r="AR245" s="24" t="s">
        <v>193</v>
      </c>
      <c r="AT245" s="24" t="s">
        <v>166</v>
      </c>
      <c r="AU245" s="24" t="s">
        <v>82</v>
      </c>
      <c r="AY245" s="24" t="s">
        <v>164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24" t="s">
        <v>80</v>
      </c>
      <c r="BK245" s="232">
        <f>ROUND(I245*H245,2)</f>
        <v>0</v>
      </c>
      <c r="BL245" s="24" t="s">
        <v>193</v>
      </c>
      <c r="BM245" s="24" t="s">
        <v>958</v>
      </c>
    </row>
    <row r="246" s="11" customFormat="1">
      <c r="B246" s="233"/>
      <c r="C246" s="234"/>
      <c r="D246" s="235" t="s">
        <v>173</v>
      </c>
      <c r="E246" s="236" t="s">
        <v>21</v>
      </c>
      <c r="F246" s="237" t="s">
        <v>915</v>
      </c>
      <c r="G246" s="234"/>
      <c r="H246" s="236" t="s">
        <v>21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AT246" s="243" t="s">
        <v>173</v>
      </c>
      <c r="AU246" s="243" t="s">
        <v>82</v>
      </c>
      <c r="AV246" s="11" t="s">
        <v>80</v>
      </c>
      <c r="AW246" s="11" t="s">
        <v>35</v>
      </c>
      <c r="AX246" s="11" t="s">
        <v>72</v>
      </c>
      <c r="AY246" s="243" t="s">
        <v>164</v>
      </c>
    </row>
    <row r="247" s="11" customFormat="1">
      <c r="B247" s="233"/>
      <c r="C247" s="234"/>
      <c r="D247" s="235" t="s">
        <v>173</v>
      </c>
      <c r="E247" s="236" t="s">
        <v>21</v>
      </c>
      <c r="F247" s="237" t="s">
        <v>366</v>
      </c>
      <c r="G247" s="234"/>
      <c r="H247" s="236" t="s">
        <v>21</v>
      </c>
      <c r="I247" s="238"/>
      <c r="J247" s="234"/>
      <c r="K247" s="234"/>
      <c r="L247" s="239"/>
      <c r="M247" s="240"/>
      <c r="N247" s="241"/>
      <c r="O247" s="241"/>
      <c r="P247" s="241"/>
      <c r="Q247" s="241"/>
      <c r="R247" s="241"/>
      <c r="S247" s="241"/>
      <c r="T247" s="242"/>
      <c r="AT247" s="243" t="s">
        <v>173</v>
      </c>
      <c r="AU247" s="243" t="s">
        <v>82</v>
      </c>
      <c r="AV247" s="11" t="s">
        <v>80</v>
      </c>
      <c r="AW247" s="11" t="s">
        <v>35</v>
      </c>
      <c r="AX247" s="11" t="s">
        <v>72</v>
      </c>
      <c r="AY247" s="243" t="s">
        <v>164</v>
      </c>
    </row>
    <row r="248" s="11" customFormat="1">
      <c r="B248" s="233"/>
      <c r="C248" s="234"/>
      <c r="D248" s="235" t="s">
        <v>173</v>
      </c>
      <c r="E248" s="236" t="s">
        <v>21</v>
      </c>
      <c r="F248" s="237" t="s">
        <v>567</v>
      </c>
      <c r="G248" s="234"/>
      <c r="H248" s="236" t="s">
        <v>21</v>
      </c>
      <c r="I248" s="238"/>
      <c r="J248" s="234"/>
      <c r="K248" s="234"/>
      <c r="L248" s="239"/>
      <c r="M248" s="240"/>
      <c r="N248" s="241"/>
      <c r="O248" s="241"/>
      <c r="P248" s="241"/>
      <c r="Q248" s="241"/>
      <c r="R248" s="241"/>
      <c r="S248" s="241"/>
      <c r="T248" s="242"/>
      <c r="AT248" s="243" t="s">
        <v>173</v>
      </c>
      <c r="AU248" s="243" t="s">
        <v>82</v>
      </c>
      <c r="AV248" s="11" t="s">
        <v>80</v>
      </c>
      <c r="AW248" s="11" t="s">
        <v>35</v>
      </c>
      <c r="AX248" s="11" t="s">
        <v>72</v>
      </c>
      <c r="AY248" s="243" t="s">
        <v>164</v>
      </c>
    </row>
    <row r="249" s="12" customFormat="1">
      <c r="B249" s="244"/>
      <c r="C249" s="245"/>
      <c r="D249" s="235" t="s">
        <v>173</v>
      </c>
      <c r="E249" s="246" t="s">
        <v>21</v>
      </c>
      <c r="F249" s="247" t="s">
        <v>928</v>
      </c>
      <c r="G249" s="245"/>
      <c r="H249" s="248">
        <v>32.119999999999997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AT249" s="254" t="s">
        <v>173</v>
      </c>
      <c r="AU249" s="254" t="s">
        <v>82</v>
      </c>
      <c r="AV249" s="12" t="s">
        <v>82</v>
      </c>
      <c r="AW249" s="12" t="s">
        <v>35</v>
      </c>
      <c r="AX249" s="12" t="s">
        <v>72</v>
      </c>
      <c r="AY249" s="254" t="s">
        <v>164</v>
      </c>
    </row>
    <row r="250" s="11" customFormat="1">
      <c r="B250" s="233"/>
      <c r="C250" s="234"/>
      <c r="D250" s="235" t="s">
        <v>173</v>
      </c>
      <c r="E250" s="236" t="s">
        <v>21</v>
      </c>
      <c r="F250" s="237" t="s">
        <v>568</v>
      </c>
      <c r="G250" s="234"/>
      <c r="H250" s="236" t="s">
        <v>21</v>
      </c>
      <c r="I250" s="238"/>
      <c r="J250" s="234"/>
      <c r="K250" s="234"/>
      <c r="L250" s="239"/>
      <c r="M250" s="240"/>
      <c r="N250" s="241"/>
      <c r="O250" s="241"/>
      <c r="P250" s="241"/>
      <c r="Q250" s="241"/>
      <c r="R250" s="241"/>
      <c r="S250" s="241"/>
      <c r="T250" s="242"/>
      <c r="AT250" s="243" t="s">
        <v>173</v>
      </c>
      <c r="AU250" s="243" t="s">
        <v>82</v>
      </c>
      <c r="AV250" s="11" t="s">
        <v>80</v>
      </c>
      <c r="AW250" s="11" t="s">
        <v>35</v>
      </c>
      <c r="AX250" s="11" t="s">
        <v>72</v>
      </c>
      <c r="AY250" s="243" t="s">
        <v>164</v>
      </c>
    </row>
    <row r="251" s="14" customFormat="1">
      <c r="B251" s="276"/>
      <c r="C251" s="277"/>
      <c r="D251" s="235" t="s">
        <v>173</v>
      </c>
      <c r="E251" s="278" t="s">
        <v>21</v>
      </c>
      <c r="F251" s="279" t="s">
        <v>293</v>
      </c>
      <c r="G251" s="277"/>
      <c r="H251" s="280">
        <v>32.119999999999997</v>
      </c>
      <c r="I251" s="281"/>
      <c r="J251" s="277"/>
      <c r="K251" s="277"/>
      <c r="L251" s="282"/>
      <c r="M251" s="283"/>
      <c r="N251" s="284"/>
      <c r="O251" s="284"/>
      <c r="P251" s="284"/>
      <c r="Q251" s="284"/>
      <c r="R251" s="284"/>
      <c r="S251" s="284"/>
      <c r="T251" s="285"/>
      <c r="AT251" s="286" t="s">
        <v>173</v>
      </c>
      <c r="AU251" s="286" t="s">
        <v>82</v>
      </c>
      <c r="AV251" s="14" t="s">
        <v>185</v>
      </c>
      <c r="AW251" s="14" t="s">
        <v>35</v>
      </c>
      <c r="AX251" s="14" t="s">
        <v>72</v>
      </c>
      <c r="AY251" s="286" t="s">
        <v>164</v>
      </c>
    </row>
    <row r="252" s="12" customFormat="1">
      <c r="B252" s="244"/>
      <c r="C252" s="245"/>
      <c r="D252" s="235" t="s">
        <v>173</v>
      </c>
      <c r="E252" s="246" t="s">
        <v>21</v>
      </c>
      <c r="F252" s="247" t="s">
        <v>959</v>
      </c>
      <c r="G252" s="245"/>
      <c r="H252" s="248">
        <v>1.4450000000000001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AT252" s="254" t="s">
        <v>173</v>
      </c>
      <c r="AU252" s="254" t="s">
        <v>82</v>
      </c>
      <c r="AV252" s="12" t="s">
        <v>82</v>
      </c>
      <c r="AW252" s="12" t="s">
        <v>35</v>
      </c>
      <c r="AX252" s="12" t="s">
        <v>72</v>
      </c>
      <c r="AY252" s="254" t="s">
        <v>164</v>
      </c>
    </row>
    <row r="253" s="11" customFormat="1">
      <c r="B253" s="233"/>
      <c r="C253" s="234"/>
      <c r="D253" s="235" t="s">
        <v>173</v>
      </c>
      <c r="E253" s="236" t="s">
        <v>21</v>
      </c>
      <c r="F253" s="237" t="s">
        <v>570</v>
      </c>
      <c r="G253" s="234"/>
      <c r="H253" s="236" t="s">
        <v>21</v>
      </c>
      <c r="I253" s="238"/>
      <c r="J253" s="234"/>
      <c r="K253" s="234"/>
      <c r="L253" s="239"/>
      <c r="M253" s="240"/>
      <c r="N253" s="241"/>
      <c r="O253" s="241"/>
      <c r="P253" s="241"/>
      <c r="Q253" s="241"/>
      <c r="R253" s="241"/>
      <c r="S253" s="241"/>
      <c r="T253" s="242"/>
      <c r="AT253" s="243" t="s">
        <v>173</v>
      </c>
      <c r="AU253" s="243" t="s">
        <v>82</v>
      </c>
      <c r="AV253" s="11" t="s">
        <v>80</v>
      </c>
      <c r="AW253" s="11" t="s">
        <v>35</v>
      </c>
      <c r="AX253" s="11" t="s">
        <v>72</v>
      </c>
      <c r="AY253" s="243" t="s">
        <v>164</v>
      </c>
    </row>
    <row r="254" s="14" customFormat="1">
      <c r="B254" s="276"/>
      <c r="C254" s="277"/>
      <c r="D254" s="235" t="s">
        <v>173</v>
      </c>
      <c r="E254" s="278" t="s">
        <v>21</v>
      </c>
      <c r="F254" s="279" t="s">
        <v>434</v>
      </c>
      <c r="G254" s="277"/>
      <c r="H254" s="280">
        <v>1.4450000000000001</v>
      </c>
      <c r="I254" s="281"/>
      <c r="J254" s="277"/>
      <c r="K254" s="277"/>
      <c r="L254" s="282"/>
      <c r="M254" s="283"/>
      <c r="N254" s="284"/>
      <c r="O254" s="284"/>
      <c r="P254" s="284"/>
      <c r="Q254" s="284"/>
      <c r="R254" s="284"/>
      <c r="S254" s="284"/>
      <c r="T254" s="285"/>
      <c r="AT254" s="286" t="s">
        <v>173</v>
      </c>
      <c r="AU254" s="286" t="s">
        <v>82</v>
      </c>
      <c r="AV254" s="14" t="s">
        <v>185</v>
      </c>
      <c r="AW254" s="14" t="s">
        <v>35</v>
      </c>
      <c r="AX254" s="14" t="s">
        <v>80</v>
      </c>
      <c r="AY254" s="286" t="s">
        <v>164</v>
      </c>
    </row>
    <row r="255" s="1" customFormat="1" ht="16.5" customHeight="1">
      <c r="B255" s="46"/>
      <c r="C255" s="266" t="s">
        <v>325</v>
      </c>
      <c r="D255" s="266" t="s">
        <v>238</v>
      </c>
      <c r="E255" s="267" t="s">
        <v>572</v>
      </c>
      <c r="F255" s="268" t="s">
        <v>573</v>
      </c>
      <c r="G255" s="269" t="s">
        <v>340</v>
      </c>
      <c r="H255" s="270">
        <v>0.14499999999999999</v>
      </c>
      <c r="I255" s="271"/>
      <c r="J255" s="272">
        <f>ROUND(I255*H255,2)</f>
        <v>0</v>
      </c>
      <c r="K255" s="268" t="s">
        <v>170</v>
      </c>
      <c r="L255" s="273"/>
      <c r="M255" s="274" t="s">
        <v>21</v>
      </c>
      <c r="N255" s="275" t="s">
        <v>43</v>
      </c>
      <c r="O255" s="47"/>
      <c r="P255" s="230">
        <f>O255*H255</f>
        <v>0</v>
      </c>
      <c r="Q255" s="230">
        <v>0.001</v>
      </c>
      <c r="R255" s="230">
        <f>Q255*H255</f>
        <v>0.000145</v>
      </c>
      <c r="S255" s="230">
        <v>0</v>
      </c>
      <c r="T255" s="231">
        <f>S255*H255</f>
        <v>0</v>
      </c>
      <c r="AR255" s="24" t="s">
        <v>370</v>
      </c>
      <c r="AT255" s="24" t="s">
        <v>238</v>
      </c>
      <c r="AU255" s="24" t="s">
        <v>82</v>
      </c>
      <c r="AY255" s="24" t="s">
        <v>164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24" t="s">
        <v>80</v>
      </c>
      <c r="BK255" s="232">
        <f>ROUND(I255*H255,2)</f>
        <v>0</v>
      </c>
      <c r="BL255" s="24" t="s">
        <v>193</v>
      </c>
      <c r="BM255" s="24" t="s">
        <v>960</v>
      </c>
    </row>
    <row r="256" s="11" customFormat="1">
      <c r="B256" s="233"/>
      <c r="C256" s="234"/>
      <c r="D256" s="235" t="s">
        <v>173</v>
      </c>
      <c r="E256" s="236" t="s">
        <v>21</v>
      </c>
      <c r="F256" s="237" t="s">
        <v>915</v>
      </c>
      <c r="G256" s="234"/>
      <c r="H256" s="236" t="s">
        <v>21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AT256" s="243" t="s">
        <v>173</v>
      </c>
      <c r="AU256" s="243" t="s">
        <v>82</v>
      </c>
      <c r="AV256" s="11" t="s">
        <v>80</v>
      </c>
      <c r="AW256" s="11" t="s">
        <v>35</v>
      </c>
      <c r="AX256" s="11" t="s">
        <v>72</v>
      </c>
      <c r="AY256" s="243" t="s">
        <v>164</v>
      </c>
    </row>
    <row r="257" s="11" customFormat="1">
      <c r="B257" s="233"/>
      <c r="C257" s="234"/>
      <c r="D257" s="235" t="s">
        <v>173</v>
      </c>
      <c r="E257" s="236" t="s">
        <v>21</v>
      </c>
      <c r="F257" s="237" t="s">
        <v>366</v>
      </c>
      <c r="G257" s="234"/>
      <c r="H257" s="236" t="s">
        <v>21</v>
      </c>
      <c r="I257" s="238"/>
      <c r="J257" s="234"/>
      <c r="K257" s="234"/>
      <c r="L257" s="239"/>
      <c r="M257" s="240"/>
      <c r="N257" s="241"/>
      <c r="O257" s="241"/>
      <c r="P257" s="241"/>
      <c r="Q257" s="241"/>
      <c r="R257" s="241"/>
      <c r="S257" s="241"/>
      <c r="T257" s="242"/>
      <c r="AT257" s="243" t="s">
        <v>173</v>
      </c>
      <c r="AU257" s="243" t="s">
        <v>82</v>
      </c>
      <c r="AV257" s="11" t="s">
        <v>80</v>
      </c>
      <c r="AW257" s="11" t="s">
        <v>35</v>
      </c>
      <c r="AX257" s="11" t="s">
        <v>72</v>
      </c>
      <c r="AY257" s="243" t="s">
        <v>164</v>
      </c>
    </row>
    <row r="258" s="11" customFormat="1">
      <c r="B258" s="233"/>
      <c r="C258" s="234"/>
      <c r="D258" s="235" t="s">
        <v>173</v>
      </c>
      <c r="E258" s="236" t="s">
        <v>21</v>
      </c>
      <c r="F258" s="237" t="s">
        <v>567</v>
      </c>
      <c r="G258" s="234"/>
      <c r="H258" s="236" t="s">
        <v>21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AT258" s="243" t="s">
        <v>173</v>
      </c>
      <c r="AU258" s="243" t="s">
        <v>82</v>
      </c>
      <c r="AV258" s="11" t="s">
        <v>80</v>
      </c>
      <c r="AW258" s="11" t="s">
        <v>35</v>
      </c>
      <c r="AX258" s="11" t="s">
        <v>72</v>
      </c>
      <c r="AY258" s="243" t="s">
        <v>164</v>
      </c>
    </row>
    <row r="259" s="12" customFormat="1">
      <c r="B259" s="244"/>
      <c r="C259" s="245"/>
      <c r="D259" s="235" t="s">
        <v>173</v>
      </c>
      <c r="E259" s="246" t="s">
        <v>21</v>
      </c>
      <c r="F259" s="247" t="s">
        <v>928</v>
      </c>
      <c r="G259" s="245"/>
      <c r="H259" s="248">
        <v>32.119999999999997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AT259" s="254" t="s">
        <v>173</v>
      </c>
      <c r="AU259" s="254" t="s">
        <v>82</v>
      </c>
      <c r="AV259" s="12" t="s">
        <v>82</v>
      </c>
      <c r="AW259" s="12" t="s">
        <v>35</v>
      </c>
      <c r="AX259" s="12" t="s">
        <v>72</v>
      </c>
      <c r="AY259" s="254" t="s">
        <v>164</v>
      </c>
    </row>
    <row r="260" s="11" customFormat="1">
      <c r="B260" s="233"/>
      <c r="C260" s="234"/>
      <c r="D260" s="235" t="s">
        <v>173</v>
      </c>
      <c r="E260" s="236" t="s">
        <v>21</v>
      </c>
      <c r="F260" s="237" t="s">
        <v>568</v>
      </c>
      <c r="G260" s="234"/>
      <c r="H260" s="236" t="s">
        <v>21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AT260" s="243" t="s">
        <v>173</v>
      </c>
      <c r="AU260" s="243" t="s">
        <v>82</v>
      </c>
      <c r="AV260" s="11" t="s">
        <v>80</v>
      </c>
      <c r="AW260" s="11" t="s">
        <v>35</v>
      </c>
      <c r="AX260" s="11" t="s">
        <v>72</v>
      </c>
      <c r="AY260" s="243" t="s">
        <v>164</v>
      </c>
    </row>
    <row r="261" s="14" customFormat="1">
      <c r="B261" s="276"/>
      <c r="C261" s="277"/>
      <c r="D261" s="235" t="s">
        <v>173</v>
      </c>
      <c r="E261" s="278" t="s">
        <v>21</v>
      </c>
      <c r="F261" s="279" t="s">
        <v>330</v>
      </c>
      <c r="G261" s="277"/>
      <c r="H261" s="280">
        <v>32.119999999999997</v>
      </c>
      <c r="I261" s="281"/>
      <c r="J261" s="277"/>
      <c r="K261" s="277"/>
      <c r="L261" s="282"/>
      <c r="M261" s="283"/>
      <c r="N261" s="284"/>
      <c r="O261" s="284"/>
      <c r="P261" s="284"/>
      <c r="Q261" s="284"/>
      <c r="R261" s="284"/>
      <c r="S261" s="284"/>
      <c r="T261" s="285"/>
      <c r="AT261" s="286" t="s">
        <v>173</v>
      </c>
      <c r="AU261" s="286" t="s">
        <v>82</v>
      </c>
      <c r="AV261" s="14" t="s">
        <v>185</v>
      </c>
      <c r="AW261" s="14" t="s">
        <v>35</v>
      </c>
      <c r="AX261" s="14" t="s">
        <v>72</v>
      </c>
      <c r="AY261" s="286" t="s">
        <v>164</v>
      </c>
    </row>
    <row r="262" s="12" customFormat="1">
      <c r="B262" s="244"/>
      <c r="C262" s="245"/>
      <c r="D262" s="235" t="s">
        <v>173</v>
      </c>
      <c r="E262" s="246" t="s">
        <v>21</v>
      </c>
      <c r="F262" s="247" t="s">
        <v>961</v>
      </c>
      <c r="G262" s="245"/>
      <c r="H262" s="248">
        <v>0.14499999999999999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AT262" s="254" t="s">
        <v>173</v>
      </c>
      <c r="AU262" s="254" t="s">
        <v>82</v>
      </c>
      <c r="AV262" s="12" t="s">
        <v>82</v>
      </c>
      <c r="AW262" s="12" t="s">
        <v>35</v>
      </c>
      <c r="AX262" s="12" t="s">
        <v>72</v>
      </c>
      <c r="AY262" s="254" t="s">
        <v>164</v>
      </c>
    </row>
    <row r="263" s="14" customFormat="1">
      <c r="B263" s="276"/>
      <c r="C263" s="277"/>
      <c r="D263" s="235" t="s">
        <v>173</v>
      </c>
      <c r="E263" s="278" t="s">
        <v>21</v>
      </c>
      <c r="F263" s="279" t="s">
        <v>576</v>
      </c>
      <c r="G263" s="277"/>
      <c r="H263" s="280">
        <v>0.14499999999999999</v>
      </c>
      <c r="I263" s="281"/>
      <c r="J263" s="277"/>
      <c r="K263" s="277"/>
      <c r="L263" s="282"/>
      <c r="M263" s="283"/>
      <c r="N263" s="284"/>
      <c r="O263" s="284"/>
      <c r="P263" s="284"/>
      <c r="Q263" s="284"/>
      <c r="R263" s="284"/>
      <c r="S263" s="284"/>
      <c r="T263" s="285"/>
      <c r="AT263" s="286" t="s">
        <v>173</v>
      </c>
      <c r="AU263" s="286" t="s">
        <v>82</v>
      </c>
      <c r="AV263" s="14" t="s">
        <v>185</v>
      </c>
      <c r="AW263" s="14" t="s">
        <v>35</v>
      </c>
      <c r="AX263" s="14" t="s">
        <v>80</v>
      </c>
      <c r="AY263" s="286" t="s">
        <v>164</v>
      </c>
    </row>
    <row r="264" s="1" customFormat="1" ht="25.5" customHeight="1">
      <c r="B264" s="46"/>
      <c r="C264" s="221" t="s">
        <v>337</v>
      </c>
      <c r="D264" s="221" t="s">
        <v>166</v>
      </c>
      <c r="E264" s="222" t="s">
        <v>578</v>
      </c>
      <c r="F264" s="223" t="s">
        <v>579</v>
      </c>
      <c r="G264" s="224" t="s">
        <v>169</v>
      </c>
      <c r="H264" s="225">
        <v>64.400000000000006</v>
      </c>
      <c r="I264" s="226"/>
      <c r="J264" s="227">
        <f>ROUND(I264*H264,2)</f>
        <v>0</v>
      </c>
      <c r="K264" s="223" t="s">
        <v>21</v>
      </c>
      <c r="L264" s="72"/>
      <c r="M264" s="228" t="s">
        <v>21</v>
      </c>
      <c r="N264" s="229" t="s">
        <v>43</v>
      </c>
      <c r="O264" s="47"/>
      <c r="P264" s="230">
        <f>O264*H264</f>
        <v>0</v>
      </c>
      <c r="Q264" s="230">
        <v>0</v>
      </c>
      <c r="R264" s="230">
        <f>Q264*H264</f>
        <v>0</v>
      </c>
      <c r="S264" s="230">
        <v>0</v>
      </c>
      <c r="T264" s="231">
        <f>S264*H264</f>
        <v>0</v>
      </c>
      <c r="AR264" s="24" t="s">
        <v>193</v>
      </c>
      <c r="AT264" s="24" t="s">
        <v>166</v>
      </c>
      <c r="AU264" s="24" t="s">
        <v>82</v>
      </c>
      <c r="AY264" s="24" t="s">
        <v>164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24" t="s">
        <v>80</v>
      </c>
      <c r="BK264" s="232">
        <f>ROUND(I264*H264,2)</f>
        <v>0</v>
      </c>
      <c r="BL264" s="24" t="s">
        <v>193</v>
      </c>
      <c r="BM264" s="24" t="s">
        <v>962</v>
      </c>
    </row>
    <row r="265" s="11" customFormat="1">
      <c r="B265" s="233"/>
      <c r="C265" s="234"/>
      <c r="D265" s="235" t="s">
        <v>173</v>
      </c>
      <c r="E265" s="236" t="s">
        <v>21</v>
      </c>
      <c r="F265" s="237" t="s">
        <v>579</v>
      </c>
      <c r="G265" s="234"/>
      <c r="H265" s="236" t="s">
        <v>21</v>
      </c>
      <c r="I265" s="238"/>
      <c r="J265" s="234"/>
      <c r="K265" s="234"/>
      <c r="L265" s="239"/>
      <c r="M265" s="240"/>
      <c r="N265" s="241"/>
      <c r="O265" s="241"/>
      <c r="P265" s="241"/>
      <c r="Q265" s="241"/>
      <c r="R265" s="241"/>
      <c r="S265" s="241"/>
      <c r="T265" s="242"/>
      <c r="AT265" s="243" t="s">
        <v>173</v>
      </c>
      <c r="AU265" s="243" t="s">
        <v>82</v>
      </c>
      <c r="AV265" s="11" t="s">
        <v>80</v>
      </c>
      <c r="AW265" s="11" t="s">
        <v>35</v>
      </c>
      <c r="AX265" s="11" t="s">
        <v>72</v>
      </c>
      <c r="AY265" s="243" t="s">
        <v>164</v>
      </c>
    </row>
    <row r="266" s="11" customFormat="1">
      <c r="B266" s="233"/>
      <c r="C266" s="234"/>
      <c r="D266" s="235" t="s">
        <v>173</v>
      </c>
      <c r="E266" s="236" t="s">
        <v>21</v>
      </c>
      <c r="F266" s="237" t="s">
        <v>915</v>
      </c>
      <c r="G266" s="234"/>
      <c r="H266" s="236" t="s">
        <v>21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AT266" s="243" t="s">
        <v>173</v>
      </c>
      <c r="AU266" s="243" t="s">
        <v>82</v>
      </c>
      <c r="AV266" s="11" t="s">
        <v>80</v>
      </c>
      <c r="AW266" s="11" t="s">
        <v>35</v>
      </c>
      <c r="AX266" s="11" t="s">
        <v>72</v>
      </c>
      <c r="AY266" s="243" t="s">
        <v>164</v>
      </c>
    </row>
    <row r="267" s="12" customFormat="1">
      <c r="B267" s="244"/>
      <c r="C267" s="245"/>
      <c r="D267" s="235" t="s">
        <v>173</v>
      </c>
      <c r="E267" s="246" t="s">
        <v>21</v>
      </c>
      <c r="F267" s="247" t="s">
        <v>21</v>
      </c>
      <c r="G267" s="245"/>
      <c r="H267" s="248">
        <v>0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AT267" s="254" t="s">
        <v>173</v>
      </c>
      <c r="AU267" s="254" t="s">
        <v>82</v>
      </c>
      <c r="AV267" s="12" t="s">
        <v>82</v>
      </c>
      <c r="AW267" s="12" t="s">
        <v>35</v>
      </c>
      <c r="AX267" s="12" t="s">
        <v>72</v>
      </c>
      <c r="AY267" s="254" t="s">
        <v>164</v>
      </c>
    </row>
    <row r="268" s="12" customFormat="1">
      <c r="B268" s="244"/>
      <c r="C268" s="245"/>
      <c r="D268" s="235" t="s">
        <v>173</v>
      </c>
      <c r="E268" s="246" t="s">
        <v>21</v>
      </c>
      <c r="F268" s="247" t="s">
        <v>21</v>
      </c>
      <c r="G268" s="245"/>
      <c r="H268" s="248">
        <v>0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AT268" s="254" t="s">
        <v>173</v>
      </c>
      <c r="AU268" s="254" t="s">
        <v>82</v>
      </c>
      <c r="AV268" s="12" t="s">
        <v>82</v>
      </c>
      <c r="AW268" s="12" t="s">
        <v>35</v>
      </c>
      <c r="AX268" s="12" t="s">
        <v>72</v>
      </c>
      <c r="AY268" s="254" t="s">
        <v>164</v>
      </c>
    </row>
    <row r="269" s="11" customFormat="1">
      <c r="B269" s="233"/>
      <c r="C269" s="234"/>
      <c r="D269" s="235" t="s">
        <v>173</v>
      </c>
      <c r="E269" s="236" t="s">
        <v>21</v>
      </c>
      <c r="F269" s="237" t="s">
        <v>323</v>
      </c>
      <c r="G269" s="234"/>
      <c r="H269" s="236" t="s">
        <v>21</v>
      </c>
      <c r="I269" s="238"/>
      <c r="J269" s="234"/>
      <c r="K269" s="234"/>
      <c r="L269" s="239"/>
      <c r="M269" s="240"/>
      <c r="N269" s="241"/>
      <c r="O269" s="241"/>
      <c r="P269" s="241"/>
      <c r="Q269" s="241"/>
      <c r="R269" s="241"/>
      <c r="S269" s="241"/>
      <c r="T269" s="242"/>
      <c r="AT269" s="243" t="s">
        <v>173</v>
      </c>
      <c r="AU269" s="243" t="s">
        <v>82</v>
      </c>
      <c r="AV269" s="11" t="s">
        <v>80</v>
      </c>
      <c r="AW269" s="11" t="s">
        <v>35</v>
      </c>
      <c r="AX269" s="11" t="s">
        <v>72</v>
      </c>
      <c r="AY269" s="243" t="s">
        <v>164</v>
      </c>
    </row>
    <row r="270" s="11" customFormat="1">
      <c r="B270" s="233"/>
      <c r="C270" s="234"/>
      <c r="D270" s="235" t="s">
        <v>173</v>
      </c>
      <c r="E270" s="236" t="s">
        <v>21</v>
      </c>
      <c r="F270" s="237" t="s">
        <v>581</v>
      </c>
      <c r="G270" s="234"/>
      <c r="H270" s="236" t="s">
        <v>21</v>
      </c>
      <c r="I270" s="238"/>
      <c r="J270" s="234"/>
      <c r="K270" s="234"/>
      <c r="L270" s="239"/>
      <c r="M270" s="240"/>
      <c r="N270" s="241"/>
      <c r="O270" s="241"/>
      <c r="P270" s="241"/>
      <c r="Q270" s="241"/>
      <c r="R270" s="241"/>
      <c r="S270" s="241"/>
      <c r="T270" s="242"/>
      <c r="AT270" s="243" t="s">
        <v>173</v>
      </c>
      <c r="AU270" s="243" t="s">
        <v>82</v>
      </c>
      <c r="AV270" s="11" t="s">
        <v>80</v>
      </c>
      <c r="AW270" s="11" t="s">
        <v>35</v>
      </c>
      <c r="AX270" s="11" t="s">
        <v>72</v>
      </c>
      <c r="AY270" s="243" t="s">
        <v>164</v>
      </c>
    </row>
    <row r="271" s="12" customFormat="1">
      <c r="B271" s="244"/>
      <c r="C271" s="245"/>
      <c r="D271" s="235" t="s">
        <v>173</v>
      </c>
      <c r="E271" s="246" t="s">
        <v>21</v>
      </c>
      <c r="F271" s="247" t="s">
        <v>916</v>
      </c>
      <c r="G271" s="245"/>
      <c r="H271" s="248">
        <v>64.400000000000006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AT271" s="254" t="s">
        <v>173</v>
      </c>
      <c r="AU271" s="254" t="s">
        <v>82</v>
      </c>
      <c r="AV271" s="12" t="s">
        <v>82</v>
      </c>
      <c r="AW271" s="12" t="s">
        <v>35</v>
      </c>
      <c r="AX271" s="12" t="s">
        <v>72</v>
      </c>
      <c r="AY271" s="254" t="s">
        <v>164</v>
      </c>
    </row>
    <row r="272" s="11" customFormat="1">
      <c r="B272" s="233"/>
      <c r="C272" s="234"/>
      <c r="D272" s="235" t="s">
        <v>173</v>
      </c>
      <c r="E272" s="236" t="s">
        <v>21</v>
      </c>
      <c r="F272" s="237" t="s">
        <v>583</v>
      </c>
      <c r="G272" s="234"/>
      <c r="H272" s="236" t="s">
        <v>21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AT272" s="243" t="s">
        <v>173</v>
      </c>
      <c r="AU272" s="243" t="s">
        <v>82</v>
      </c>
      <c r="AV272" s="11" t="s">
        <v>80</v>
      </c>
      <c r="AW272" s="11" t="s">
        <v>35</v>
      </c>
      <c r="AX272" s="11" t="s">
        <v>72</v>
      </c>
      <c r="AY272" s="243" t="s">
        <v>164</v>
      </c>
    </row>
    <row r="273" s="11" customFormat="1">
      <c r="B273" s="233"/>
      <c r="C273" s="234"/>
      <c r="D273" s="235" t="s">
        <v>173</v>
      </c>
      <c r="E273" s="236" t="s">
        <v>21</v>
      </c>
      <c r="F273" s="237" t="s">
        <v>584</v>
      </c>
      <c r="G273" s="234"/>
      <c r="H273" s="236" t="s">
        <v>21</v>
      </c>
      <c r="I273" s="238"/>
      <c r="J273" s="234"/>
      <c r="K273" s="234"/>
      <c r="L273" s="239"/>
      <c r="M273" s="240"/>
      <c r="N273" s="241"/>
      <c r="O273" s="241"/>
      <c r="P273" s="241"/>
      <c r="Q273" s="241"/>
      <c r="R273" s="241"/>
      <c r="S273" s="241"/>
      <c r="T273" s="242"/>
      <c r="AT273" s="243" t="s">
        <v>173</v>
      </c>
      <c r="AU273" s="243" t="s">
        <v>82</v>
      </c>
      <c r="AV273" s="11" t="s">
        <v>80</v>
      </c>
      <c r="AW273" s="11" t="s">
        <v>35</v>
      </c>
      <c r="AX273" s="11" t="s">
        <v>72</v>
      </c>
      <c r="AY273" s="243" t="s">
        <v>164</v>
      </c>
    </row>
    <row r="274" s="13" customFormat="1">
      <c r="B274" s="255"/>
      <c r="C274" s="256"/>
      <c r="D274" s="235" t="s">
        <v>173</v>
      </c>
      <c r="E274" s="257" t="s">
        <v>21</v>
      </c>
      <c r="F274" s="258" t="s">
        <v>177</v>
      </c>
      <c r="G274" s="256"/>
      <c r="H274" s="259">
        <v>64.400000000000006</v>
      </c>
      <c r="I274" s="260"/>
      <c r="J274" s="256"/>
      <c r="K274" s="256"/>
      <c r="L274" s="261"/>
      <c r="M274" s="262"/>
      <c r="N274" s="263"/>
      <c r="O274" s="263"/>
      <c r="P274" s="263"/>
      <c r="Q274" s="263"/>
      <c r="R274" s="263"/>
      <c r="S274" s="263"/>
      <c r="T274" s="264"/>
      <c r="AT274" s="265" t="s">
        <v>173</v>
      </c>
      <c r="AU274" s="265" t="s">
        <v>82</v>
      </c>
      <c r="AV274" s="13" t="s">
        <v>171</v>
      </c>
      <c r="AW274" s="13" t="s">
        <v>35</v>
      </c>
      <c r="AX274" s="13" t="s">
        <v>80</v>
      </c>
      <c r="AY274" s="265" t="s">
        <v>164</v>
      </c>
    </row>
    <row r="275" s="1" customFormat="1" ht="38.25" customHeight="1">
      <c r="B275" s="46"/>
      <c r="C275" s="266" t="s">
        <v>346</v>
      </c>
      <c r="D275" s="266" t="s">
        <v>238</v>
      </c>
      <c r="E275" s="267" t="s">
        <v>586</v>
      </c>
      <c r="F275" s="268" t="s">
        <v>587</v>
      </c>
      <c r="G275" s="269" t="s">
        <v>300</v>
      </c>
      <c r="H275" s="270">
        <v>64.400000000000006</v>
      </c>
      <c r="I275" s="271"/>
      <c r="J275" s="272">
        <f>ROUND(I275*H275,2)</f>
        <v>0</v>
      </c>
      <c r="K275" s="268" t="s">
        <v>21</v>
      </c>
      <c r="L275" s="273"/>
      <c r="M275" s="274" t="s">
        <v>21</v>
      </c>
      <c r="N275" s="275" t="s">
        <v>43</v>
      </c>
      <c r="O275" s="47"/>
      <c r="P275" s="230">
        <f>O275*H275</f>
        <v>0</v>
      </c>
      <c r="Q275" s="230">
        <v>0.001</v>
      </c>
      <c r="R275" s="230">
        <f>Q275*H275</f>
        <v>0.064400000000000013</v>
      </c>
      <c r="S275" s="230">
        <v>0</v>
      </c>
      <c r="T275" s="231">
        <f>S275*H275</f>
        <v>0</v>
      </c>
      <c r="AR275" s="24" t="s">
        <v>370</v>
      </c>
      <c r="AT275" s="24" t="s">
        <v>238</v>
      </c>
      <c r="AU275" s="24" t="s">
        <v>82</v>
      </c>
      <c r="AY275" s="24" t="s">
        <v>164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24" t="s">
        <v>80</v>
      </c>
      <c r="BK275" s="232">
        <f>ROUND(I275*H275,2)</f>
        <v>0</v>
      </c>
      <c r="BL275" s="24" t="s">
        <v>193</v>
      </c>
      <c r="BM275" s="24" t="s">
        <v>963</v>
      </c>
    </row>
    <row r="276" s="11" customFormat="1">
      <c r="B276" s="233"/>
      <c r="C276" s="234"/>
      <c r="D276" s="235" t="s">
        <v>173</v>
      </c>
      <c r="E276" s="236" t="s">
        <v>21</v>
      </c>
      <c r="F276" s="237" t="s">
        <v>589</v>
      </c>
      <c r="G276" s="234"/>
      <c r="H276" s="236" t="s">
        <v>21</v>
      </c>
      <c r="I276" s="238"/>
      <c r="J276" s="234"/>
      <c r="K276" s="234"/>
      <c r="L276" s="239"/>
      <c r="M276" s="240"/>
      <c r="N276" s="241"/>
      <c r="O276" s="241"/>
      <c r="P276" s="241"/>
      <c r="Q276" s="241"/>
      <c r="R276" s="241"/>
      <c r="S276" s="241"/>
      <c r="T276" s="242"/>
      <c r="AT276" s="243" t="s">
        <v>173</v>
      </c>
      <c r="AU276" s="243" t="s">
        <v>82</v>
      </c>
      <c r="AV276" s="11" t="s">
        <v>80</v>
      </c>
      <c r="AW276" s="11" t="s">
        <v>35</v>
      </c>
      <c r="AX276" s="11" t="s">
        <v>72</v>
      </c>
      <c r="AY276" s="243" t="s">
        <v>164</v>
      </c>
    </row>
    <row r="277" s="11" customFormat="1">
      <c r="B277" s="233"/>
      <c r="C277" s="234"/>
      <c r="D277" s="235" t="s">
        <v>173</v>
      </c>
      <c r="E277" s="236" t="s">
        <v>21</v>
      </c>
      <c r="F277" s="237" t="s">
        <v>915</v>
      </c>
      <c r="G277" s="234"/>
      <c r="H277" s="236" t="s">
        <v>21</v>
      </c>
      <c r="I277" s="238"/>
      <c r="J277" s="234"/>
      <c r="K277" s="234"/>
      <c r="L277" s="239"/>
      <c r="M277" s="240"/>
      <c r="N277" s="241"/>
      <c r="O277" s="241"/>
      <c r="P277" s="241"/>
      <c r="Q277" s="241"/>
      <c r="R277" s="241"/>
      <c r="S277" s="241"/>
      <c r="T277" s="242"/>
      <c r="AT277" s="243" t="s">
        <v>173</v>
      </c>
      <c r="AU277" s="243" t="s">
        <v>82</v>
      </c>
      <c r="AV277" s="11" t="s">
        <v>80</v>
      </c>
      <c r="AW277" s="11" t="s">
        <v>35</v>
      </c>
      <c r="AX277" s="11" t="s">
        <v>72</v>
      </c>
      <c r="AY277" s="243" t="s">
        <v>164</v>
      </c>
    </row>
    <row r="278" s="12" customFormat="1">
      <c r="B278" s="244"/>
      <c r="C278" s="245"/>
      <c r="D278" s="235" t="s">
        <v>173</v>
      </c>
      <c r="E278" s="246" t="s">
        <v>21</v>
      </c>
      <c r="F278" s="247" t="s">
        <v>21</v>
      </c>
      <c r="G278" s="245"/>
      <c r="H278" s="248">
        <v>0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AT278" s="254" t="s">
        <v>173</v>
      </c>
      <c r="AU278" s="254" t="s">
        <v>82</v>
      </c>
      <c r="AV278" s="12" t="s">
        <v>82</v>
      </c>
      <c r="AW278" s="12" t="s">
        <v>35</v>
      </c>
      <c r="AX278" s="12" t="s">
        <v>72</v>
      </c>
      <c r="AY278" s="254" t="s">
        <v>164</v>
      </c>
    </row>
    <row r="279" s="12" customFormat="1">
      <c r="B279" s="244"/>
      <c r="C279" s="245"/>
      <c r="D279" s="235" t="s">
        <v>173</v>
      </c>
      <c r="E279" s="246" t="s">
        <v>21</v>
      </c>
      <c r="F279" s="247" t="s">
        <v>21</v>
      </c>
      <c r="G279" s="245"/>
      <c r="H279" s="248">
        <v>0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AT279" s="254" t="s">
        <v>173</v>
      </c>
      <c r="AU279" s="254" t="s">
        <v>82</v>
      </c>
      <c r="AV279" s="12" t="s">
        <v>82</v>
      </c>
      <c r="AW279" s="12" t="s">
        <v>35</v>
      </c>
      <c r="AX279" s="12" t="s">
        <v>72</v>
      </c>
      <c r="AY279" s="254" t="s">
        <v>164</v>
      </c>
    </row>
    <row r="280" s="11" customFormat="1">
      <c r="B280" s="233"/>
      <c r="C280" s="234"/>
      <c r="D280" s="235" t="s">
        <v>173</v>
      </c>
      <c r="E280" s="236" t="s">
        <v>21</v>
      </c>
      <c r="F280" s="237" t="s">
        <v>323</v>
      </c>
      <c r="G280" s="234"/>
      <c r="H280" s="236" t="s">
        <v>21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AT280" s="243" t="s">
        <v>173</v>
      </c>
      <c r="AU280" s="243" t="s">
        <v>82</v>
      </c>
      <c r="AV280" s="11" t="s">
        <v>80</v>
      </c>
      <c r="AW280" s="11" t="s">
        <v>35</v>
      </c>
      <c r="AX280" s="11" t="s">
        <v>72</v>
      </c>
      <c r="AY280" s="243" t="s">
        <v>164</v>
      </c>
    </row>
    <row r="281" s="11" customFormat="1">
      <c r="B281" s="233"/>
      <c r="C281" s="234"/>
      <c r="D281" s="235" t="s">
        <v>173</v>
      </c>
      <c r="E281" s="236" t="s">
        <v>21</v>
      </c>
      <c r="F281" s="237" t="s">
        <v>581</v>
      </c>
      <c r="G281" s="234"/>
      <c r="H281" s="236" t="s">
        <v>21</v>
      </c>
      <c r="I281" s="238"/>
      <c r="J281" s="234"/>
      <c r="K281" s="234"/>
      <c r="L281" s="239"/>
      <c r="M281" s="240"/>
      <c r="N281" s="241"/>
      <c r="O281" s="241"/>
      <c r="P281" s="241"/>
      <c r="Q281" s="241"/>
      <c r="R281" s="241"/>
      <c r="S281" s="241"/>
      <c r="T281" s="242"/>
      <c r="AT281" s="243" t="s">
        <v>173</v>
      </c>
      <c r="AU281" s="243" t="s">
        <v>82</v>
      </c>
      <c r="AV281" s="11" t="s">
        <v>80</v>
      </c>
      <c r="AW281" s="11" t="s">
        <v>35</v>
      </c>
      <c r="AX281" s="11" t="s">
        <v>72</v>
      </c>
      <c r="AY281" s="243" t="s">
        <v>164</v>
      </c>
    </row>
    <row r="282" s="12" customFormat="1">
      <c r="B282" s="244"/>
      <c r="C282" s="245"/>
      <c r="D282" s="235" t="s">
        <v>173</v>
      </c>
      <c r="E282" s="246" t="s">
        <v>21</v>
      </c>
      <c r="F282" s="247" t="s">
        <v>964</v>
      </c>
      <c r="G282" s="245"/>
      <c r="H282" s="248">
        <v>64.400000000000006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AT282" s="254" t="s">
        <v>173</v>
      </c>
      <c r="AU282" s="254" t="s">
        <v>82</v>
      </c>
      <c r="AV282" s="12" t="s">
        <v>82</v>
      </c>
      <c r="AW282" s="12" t="s">
        <v>35</v>
      </c>
      <c r="AX282" s="12" t="s">
        <v>72</v>
      </c>
      <c r="AY282" s="254" t="s">
        <v>164</v>
      </c>
    </row>
    <row r="283" s="13" customFormat="1">
      <c r="B283" s="255"/>
      <c r="C283" s="256"/>
      <c r="D283" s="235" t="s">
        <v>173</v>
      </c>
      <c r="E283" s="257" t="s">
        <v>21</v>
      </c>
      <c r="F283" s="258" t="s">
        <v>177</v>
      </c>
      <c r="G283" s="256"/>
      <c r="H283" s="259">
        <v>64.400000000000006</v>
      </c>
      <c r="I283" s="260"/>
      <c r="J283" s="256"/>
      <c r="K283" s="256"/>
      <c r="L283" s="261"/>
      <c r="M283" s="262"/>
      <c r="N283" s="263"/>
      <c r="O283" s="263"/>
      <c r="P283" s="263"/>
      <c r="Q283" s="263"/>
      <c r="R283" s="263"/>
      <c r="S283" s="263"/>
      <c r="T283" s="264"/>
      <c r="AT283" s="265" t="s">
        <v>173</v>
      </c>
      <c r="AU283" s="265" t="s">
        <v>82</v>
      </c>
      <c r="AV283" s="13" t="s">
        <v>171</v>
      </c>
      <c r="AW283" s="13" t="s">
        <v>35</v>
      </c>
      <c r="AX283" s="13" t="s">
        <v>80</v>
      </c>
      <c r="AY283" s="265" t="s">
        <v>164</v>
      </c>
    </row>
    <row r="284" s="1" customFormat="1" ht="16.5" customHeight="1">
      <c r="B284" s="46"/>
      <c r="C284" s="221" t="s">
        <v>352</v>
      </c>
      <c r="D284" s="221" t="s">
        <v>166</v>
      </c>
      <c r="E284" s="222" t="s">
        <v>598</v>
      </c>
      <c r="F284" s="223" t="s">
        <v>599</v>
      </c>
      <c r="G284" s="224" t="s">
        <v>287</v>
      </c>
      <c r="H284" s="225">
        <v>32.119999999999997</v>
      </c>
      <c r="I284" s="226"/>
      <c r="J284" s="227">
        <f>ROUND(I284*H284,2)</f>
        <v>0</v>
      </c>
      <c r="K284" s="223" t="s">
        <v>21</v>
      </c>
      <c r="L284" s="72"/>
      <c r="M284" s="228" t="s">
        <v>21</v>
      </c>
      <c r="N284" s="229" t="s">
        <v>43</v>
      </c>
      <c r="O284" s="47"/>
      <c r="P284" s="230">
        <f>O284*H284</f>
        <v>0</v>
      </c>
      <c r="Q284" s="230">
        <v>0.001</v>
      </c>
      <c r="R284" s="230">
        <f>Q284*H284</f>
        <v>0.032119999999999996</v>
      </c>
      <c r="S284" s="230">
        <v>0</v>
      </c>
      <c r="T284" s="231">
        <f>S284*H284</f>
        <v>0</v>
      </c>
      <c r="AR284" s="24" t="s">
        <v>193</v>
      </c>
      <c r="AT284" s="24" t="s">
        <v>166</v>
      </c>
      <c r="AU284" s="24" t="s">
        <v>82</v>
      </c>
      <c r="AY284" s="24" t="s">
        <v>164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24" t="s">
        <v>80</v>
      </c>
      <c r="BK284" s="232">
        <f>ROUND(I284*H284,2)</f>
        <v>0</v>
      </c>
      <c r="BL284" s="24" t="s">
        <v>193</v>
      </c>
      <c r="BM284" s="24" t="s">
        <v>965</v>
      </c>
    </row>
    <row r="285" s="11" customFormat="1">
      <c r="B285" s="233"/>
      <c r="C285" s="234"/>
      <c r="D285" s="235" t="s">
        <v>173</v>
      </c>
      <c r="E285" s="236" t="s">
        <v>21</v>
      </c>
      <c r="F285" s="237" t="s">
        <v>915</v>
      </c>
      <c r="G285" s="234"/>
      <c r="H285" s="236" t="s">
        <v>21</v>
      </c>
      <c r="I285" s="238"/>
      <c r="J285" s="234"/>
      <c r="K285" s="234"/>
      <c r="L285" s="239"/>
      <c r="M285" s="240"/>
      <c r="N285" s="241"/>
      <c r="O285" s="241"/>
      <c r="P285" s="241"/>
      <c r="Q285" s="241"/>
      <c r="R285" s="241"/>
      <c r="S285" s="241"/>
      <c r="T285" s="242"/>
      <c r="AT285" s="243" t="s">
        <v>173</v>
      </c>
      <c r="AU285" s="243" t="s">
        <v>82</v>
      </c>
      <c r="AV285" s="11" t="s">
        <v>80</v>
      </c>
      <c r="AW285" s="11" t="s">
        <v>35</v>
      </c>
      <c r="AX285" s="11" t="s">
        <v>72</v>
      </c>
      <c r="AY285" s="243" t="s">
        <v>164</v>
      </c>
    </row>
    <row r="286" s="11" customFormat="1">
      <c r="B286" s="233"/>
      <c r="C286" s="234"/>
      <c r="D286" s="235" t="s">
        <v>173</v>
      </c>
      <c r="E286" s="236" t="s">
        <v>21</v>
      </c>
      <c r="F286" s="237" t="s">
        <v>366</v>
      </c>
      <c r="G286" s="234"/>
      <c r="H286" s="236" t="s">
        <v>21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AT286" s="243" t="s">
        <v>173</v>
      </c>
      <c r="AU286" s="243" t="s">
        <v>82</v>
      </c>
      <c r="AV286" s="11" t="s">
        <v>80</v>
      </c>
      <c r="AW286" s="11" t="s">
        <v>35</v>
      </c>
      <c r="AX286" s="11" t="s">
        <v>72</v>
      </c>
      <c r="AY286" s="243" t="s">
        <v>164</v>
      </c>
    </row>
    <row r="287" s="11" customFormat="1">
      <c r="B287" s="233"/>
      <c r="C287" s="234"/>
      <c r="D287" s="235" t="s">
        <v>173</v>
      </c>
      <c r="E287" s="236" t="s">
        <v>21</v>
      </c>
      <c r="F287" s="237" t="s">
        <v>601</v>
      </c>
      <c r="G287" s="234"/>
      <c r="H287" s="236" t="s">
        <v>21</v>
      </c>
      <c r="I287" s="238"/>
      <c r="J287" s="234"/>
      <c r="K287" s="234"/>
      <c r="L287" s="239"/>
      <c r="M287" s="240"/>
      <c r="N287" s="241"/>
      <c r="O287" s="241"/>
      <c r="P287" s="241"/>
      <c r="Q287" s="241"/>
      <c r="R287" s="241"/>
      <c r="S287" s="241"/>
      <c r="T287" s="242"/>
      <c r="AT287" s="243" t="s">
        <v>173</v>
      </c>
      <c r="AU287" s="243" t="s">
        <v>82</v>
      </c>
      <c r="AV287" s="11" t="s">
        <v>80</v>
      </c>
      <c r="AW287" s="11" t="s">
        <v>35</v>
      </c>
      <c r="AX287" s="11" t="s">
        <v>72</v>
      </c>
      <c r="AY287" s="243" t="s">
        <v>164</v>
      </c>
    </row>
    <row r="288" s="12" customFormat="1">
      <c r="B288" s="244"/>
      <c r="C288" s="245"/>
      <c r="D288" s="235" t="s">
        <v>173</v>
      </c>
      <c r="E288" s="246" t="s">
        <v>21</v>
      </c>
      <c r="F288" s="247" t="s">
        <v>928</v>
      </c>
      <c r="G288" s="245"/>
      <c r="H288" s="248">
        <v>32.119999999999997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AT288" s="254" t="s">
        <v>173</v>
      </c>
      <c r="AU288" s="254" t="s">
        <v>82</v>
      </c>
      <c r="AV288" s="12" t="s">
        <v>82</v>
      </c>
      <c r="AW288" s="12" t="s">
        <v>35</v>
      </c>
      <c r="AX288" s="12" t="s">
        <v>72</v>
      </c>
      <c r="AY288" s="254" t="s">
        <v>164</v>
      </c>
    </row>
    <row r="289" s="13" customFormat="1">
      <c r="B289" s="255"/>
      <c r="C289" s="256"/>
      <c r="D289" s="235" t="s">
        <v>173</v>
      </c>
      <c r="E289" s="257" t="s">
        <v>21</v>
      </c>
      <c r="F289" s="258" t="s">
        <v>177</v>
      </c>
      <c r="G289" s="256"/>
      <c r="H289" s="259">
        <v>32.119999999999997</v>
      </c>
      <c r="I289" s="260"/>
      <c r="J289" s="256"/>
      <c r="K289" s="256"/>
      <c r="L289" s="261"/>
      <c r="M289" s="262"/>
      <c r="N289" s="263"/>
      <c r="O289" s="263"/>
      <c r="P289" s="263"/>
      <c r="Q289" s="263"/>
      <c r="R289" s="263"/>
      <c r="S289" s="263"/>
      <c r="T289" s="264"/>
      <c r="AT289" s="265" t="s">
        <v>173</v>
      </c>
      <c r="AU289" s="265" t="s">
        <v>82</v>
      </c>
      <c r="AV289" s="13" t="s">
        <v>171</v>
      </c>
      <c r="AW289" s="13" t="s">
        <v>35</v>
      </c>
      <c r="AX289" s="13" t="s">
        <v>80</v>
      </c>
      <c r="AY289" s="265" t="s">
        <v>164</v>
      </c>
    </row>
    <row r="290" s="1" customFormat="1" ht="16.5" customHeight="1">
      <c r="B290" s="46"/>
      <c r="C290" s="266" t="s">
        <v>357</v>
      </c>
      <c r="D290" s="266" t="s">
        <v>238</v>
      </c>
      <c r="E290" s="267" t="s">
        <v>603</v>
      </c>
      <c r="F290" s="268" t="s">
        <v>604</v>
      </c>
      <c r="G290" s="269" t="s">
        <v>287</v>
      </c>
      <c r="H290" s="270">
        <v>35.332000000000001</v>
      </c>
      <c r="I290" s="271"/>
      <c r="J290" s="272">
        <f>ROUND(I290*H290,2)</f>
        <v>0</v>
      </c>
      <c r="K290" s="268" t="s">
        <v>170</v>
      </c>
      <c r="L290" s="273"/>
      <c r="M290" s="274" t="s">
        <v>21</v>
      </c>
      <c r="N290" s="275" t="s">
        <v>43</v>
      </c>
      <c r="O290" s="47"/>
      <c r="P290" s="230">
        <f>O290*H290</f>
        <v>0</v>
      </c>
      <c r="Q290" s="230">
        <v>0.00018000000000000001</v>
      </c>
      <c r="R290" s="230">
        <f>Q290*H290</f>
        <v>0.0063597600000000008</v>
      </c>
      <c r="S290" s="230">
        <v>0</v>
      </c>
      <c r="T290" s="231">
        <f>S290*H290</f>
        <v>0</v>
      </c>
      <c r="AR290" s="24" t="s">
        <v>370</v>
      </c>
      <c r="AT290" s="24" t="s">
        <v>238</v>
      </c>
      <c r="AU290" s="24" t="s">
        <v>82</v>
      </c>
      <c r="AY290" s="24" t="s">
        <v>164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24" t="s">
        <v>80</v>
      </c>
      <c r="BK290" s="232">
        <f>ROUND(I290*H290,2)</f>
        <v>0</v>
      </c>
      <c r="BL290" s="24" t="s">
        <v>193</v>
      </c>
      <c r="BM290" s="24" t="s">
        <v>966</v>
      </c>
    </row>
    <row r="291" s="11" customFormat="1">
      <c r="B291" s="233"/>
      <c r="C291" s="234"/>
      <c r="D291" s="235" t="s">
        <v>173</v>
      </c>
      <c r="E291" s="236" t="s">
        <v>21</v>
      </c>
      <c r="F291" s="237" t="s">
        <v>915</v>
      </c>
      <c r="G291" s="234"/>
      <c r="H291" s="236" t="s">
        <v>21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AT291" s="243" t="s">
        <v>173</v>
      </c>
      <c r="AU291" s="243" t="s">
        <v>82</v>
      </c>
      <c r="AV291" s="11" t="s">
        <v>80</v>
      </c>
      <c r="AW291" s="11" t="s">
        <v>35</v>
      </c>
      <c r="AX291" s="11" t="s">
        <v>72</v>
      </c>
      <c r="AY291" s="243" t="s">
        <v>164</v>
      </c>
    </row>
    <row r="292" s="11" customFormat="1">
      <c r="B292" s="233"/>
      <c r="C292" s="234"/>
      <c r="D292" s="235" t="s">
        <v>173</v>
      </c>
      <c r="E292" s="236" t="s">
        <v>21</v>
      </c>
      <c r="F292" s="237" t="s">
        <v>366</v>
      </c>
      <c r="G292" s="234"/>
      <c r="H292" s="236" t="s">
        <v>21</v>
      </c>
      <c r="I292" s="238"/>
      <c r="J292" s="234"/>
      <c r="K292" s="234"/>
      <c r="L292" s="239"/>
      <c r="M292" s="240"/>
      <c r="N292" s="241"/>
      <c r="O292" s="241"/>
      <c r="P292" s="241"/>
      <c r="Q292" s="241"/>
      <c r="R292" s="241"/>
      <c r="S292" s="241"/>
      <c r="T292" s="242"/>
      <c r="AT292" s="243" t="s">
        <v>173</v>
      </c>
      <c r="AU292" s="243" t="s">
        <v>82</v>
      </c>
      <c r="AV292" s="11" t="s">
        <v>80</v>
      </c>
      <c r="AW292" s="11" t="s">
        <v>35</v>
      </c>
      <c r="AX292" s="11" t="s">
        <v>72</v>
      </c>
      <c r="AY292" s="243" t="s">
        <v>164</v>
      </c>
    </row>
    <row r="293" s="11" customFormat="1">
      <c r="B293" s="233"/>
      <c r="C293" s="234"/>
      <c r="D293" s="235" t="s">
        <v>173</v>
      </c>
      <c r="E293" s="236" t="s">
        <v>21</v>
      </c>
      <c r="F293" s="237" t="s">
        <v>601</v>
      </c>
      <c r="G293" s="234"/>
      <c r="H293" s="236" t="s">
        <v>21</v>
      </c>
      <c r="I293" s="238"/>
      <c r="J293" s="234"/>
      <c r="K293" s="234"/>
      <c r="L293" s="239"/>
      <c r="M293" s="240"/>
      <c r="N293" s="241"/>
      <c r="O293" s="241"/>
      <c r="P293" s="241"/>
      <c r="Q293" s="241"/>
      <c r="R293" s="241"/>
      <c r="S293" s="241"/>
      <c r="T293" s="242"/>
      <c r="AT293" s="243" t="s">
        <v>173</v>
      </c>
      <c r="AU293" s="243" t="s">
        <v>82</v>
      </c>
      <c r="AV293" s="11" t="s">
        <v>80</v>
      </c>
      <c r="AW293" s="11" t="s">
        <v>35</v>
      </c>
      <c r="AX293" s="11" t="s">
        <v>72</v>
      </c>
      <c r="AY293" s="243" t="s">
        <v>164</v>
      </c>
    </row>
    <row r="294" s="12" customFormat="1">
      <c r="B294" s="244"/>
      <c r="C294" s="245"/>
      <c r="D294" s="235" t="s">
        <v>173</v>
      </c>
      <c r="E294" s="246" t="s">
        <v>21</v>
      </c>
      <c r="F294" s="247" t="s">
        <v>928</v>
      </c>
      <c r="G294" s="245"/>
      <c r="H294" s="248">
        <v>32.119999999999997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AT294" s="254" t="s">
        <v>173</v>
      </c>
      <c r="AU294" s="254" t="s">
        <v>82</v>
      </c>
      <c r="AV294" s="12" t="s">
        <v>82</v>
      </c>
      <c r="AW294" s="12" t="s">
        <v>35</v>
      </c>
      <c r="AX294" s="12" t="s">
        <v>72</v>
      </c>
      <c r="AY294" s="254" t="s">
        <v>164</v>
      </c>
    </row>
    <row r="295" s="13" customFormat="1">
      <c r="B295" s="255"/>
      <c r="C295" s="256"/>
      <c r="D295" s="235" t="s">
        <v>173</v>
      </c>
      <c r="E295" s="257" t="s">
        <v>21</v>
      </c>
      <c r="F295" s="258" t="s">
        <v>177</v>
      </c>
      <c r="G295" s="256"/>
      <c r="H295" s="259">
        <v>32.119999999999997</v>
      </c>
      <c r="I295" s="260"/>
      <c r="J295" s="256"/>
      <c r="K295" s="256"/>
      <c r="L295" s="261"/>
      <c r="M295" s="262"/>
      <c r="N295" s="263"/>
      <c r="O295" s="263"/>
      <c r="P295" s="263"/>
      <c r="Q295" s="263"/>
      <c r="R295" s="263"/>
      <c r="S295" s="263"/>
      <c r="T295" s="264"/>
      <c r="AT295" s="265" t="s">
        <v>173</v>
      </c>
      <c r="AU295" s="265" t="s">
        <v>82</v>
      </c>
      <c r="AV295" s="13" t="s">
        <v>171</v>
      </c>
      <c r="AW295" s="13" t="s">
        <v>35</v>
      </c>
      <c r="AX295" s="13" t="s">
        <v>80</v>
      </c>
      <c r="AY295" s="265" t="s">
        <v>164</v>
      </c>
    </row>
    <row r="296" s="12" customFormat="1">
      <c r="B296" s="244"/>
      <c r="C296" s="245"/>
      <c r="D296" s="235" t="s">
        <v>173</v>
      </c>
      <c r="E296" s="245"/>
      <c r="F296" s="247" t="s">
        <v>967</v>
      </c>
      <c r="G296" s="245"/>
      <c r="H296" s="248">
        <v>35.332000000000001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AT296" s="254" t="s">
        <v>173</v>
      </c>
      <c r="AU296" s="254" t="s">
        <v>82</v>
      </c>
      <c r="AV296" s="12" t="s">
        <v>82</v>
      </c>
      <c r="AW296" s="12" t="s">
        <v>6</v>
      </c>
      <c r="AX296" s="12" t="s">
        <v>80</v>
      </c>
      <c r="AY296" s="254" t="s">
        <v>164</v>
      </c>
    </row>
    <row r="297" s="1" customFormat="1" ht="38.25" customHeight="1">
      <c r="B297" s="46"/>
      <c r="C297" s="221" t="s">
        <v>362</v>
      </c>
      <c r="D297" s="221" t="s">
        <v>166</v>
      </c>
      <c r="E297" s="222" t="s">
        <v>608</v>
      </c>
      <c r="F297" s="223" t="s">
        <v>609</v>
      </c>
      <c r="G297" s="224" t="s">
        <v>228</v>
      </c>
      <c r="H297" s="225">
        <v>0.10299999999999999</v>
      </c>
      <c r="I297" s="226"/>
      <c r="J297" s="227">
        <f>ROUND(I297*H297,2)</f>
        <v>0</v>
      </c>
      <c r="K297" s="223" t="s">
        <v>170</v>
      </c>
      <c r="L297" s="72"/>
      <c r="M297" s="228" t="s">
        <v>21</v>
      </c>
      <c r="N297" s="229" t="s">
        <v>43</v>
      </c>
      <c r="O297" s="47"/>
      <c r="P297" s="230">
        <f>O297*H297</f>
        <v>0</v>
      </c>
      <c r="Q297" s="230">
        <v>0</v>
      </c>
      <c r="R297" s="230">
        <f>Q297*H297</f>
        <v>0</v>
      </c>
      <c r="S297" s="230">
        <v>0</v>
      </c>
      <c r="T297" s="231">
        <f>S297*H297</f>
        <v>0</v>
      </c>
      <c r="AR297" s="24" t="s">
        <v>193</v>
      </c>
      <c r="AT297" s="24" t="s">
        <v>166</v>
      </c>
      <c r="AU297" s="24" t="s">
        <v>82</v>
      </c>
      <c r="AY297" s="24" t="s">
        <v>164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24" t="s">
        <v>80</v>
      </c>
      <c r="BK297" s="232">
        <f>ROUND(I297*H297,2)</f>
        <v>0</v>
      </c>
      <c r="BL297" s="24" t="s">
        <v>193</v>
      </c>
      <c r="BM297" s="24" t="s">
        <v>968</v>
      </c>
    </row>
    <row r="298" s="1" customFormat="1" ht="38.25" customHeight="1">
      <c r="B298" s="46"/>
      <c r="C298" s="221" t="s">
        <v>370</v>
      </c>
      <c r="D298" s="221" t="s">
        <v>166</v>
      </c>
      <c r="E298" s="222" t="s">
        <v>612</v>
      </c>
      <c r="F298" s="223" t="s">
        <v>613</v>
      </c>
      <c r="G298" s="224" t="s">
        <v>228</v>
      </c>
      <c r="H298" s="225">
        <v>0.10299999999999999</v>
      </c>
      <c r="I298" s="226"/>
      <c r="J298" s="227">
        <f>ROUND(I298*H298,2)</f>
        <v>0</v>
      </c>
      <c r="K298" s="223" t="s">
        <v>170</v>
      </c>
      <c r="L298" s="72"/>
      <c r="M298" s="228" t="s">
        <v>21</v>
      </c>
      <c r="N298" s="229" t="s">
        <v>43</v>
      </c>
      <c r="O298" s="47"/>
      <c r="P298" s="230">
        <f>O298*H298</f>
        <v>0</v>
      </c>
      <c r="Q298" s="230">
        <v>0</v>
      </c>
      <c r="R298" s="230">
        <f>Q298*H298</f>
        <v>0</v>
      </c>
      <c r="S298" s="230">
        <v>0</v>
      </c>
      <c r="T298" s="231">
        <f>S298*H298</f>
        <v>0</v>
      </c>
      <c r="AR298" s="24" t="s">
        <v>193</v>
      </c>
      <c r="AT298" s="24" t="s">
        <v>166</v>
      </c>
      <c r="AU298" s="24" t="s">
        <v>82</v>
      </c>
      <c r="AY298" s="24" t="s">
        <v>164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24" t="s">
        <v>80</v>
      </c>
      <c r="BK298" s="232">
        <f>ROUND(I298*H298,2)</f>
        <v>0</v>
      </c>
      <c r="BL298" s="24" t="s">
        <v>193</v>
      </c>
      <c r="BM298" s="24" t="s">
        <v>969</v>
      </c>
    </row>
    <row r="299" s="10" customFormat="1" ht="29.88" customHeight="1">
      <c r="B299" s="205"/>
      <c r="C299" s="206"/>
      <c r="D299" s="207" t="s">
        <v>71</v>
      </c>
      <c r="E299" s="219" t="s">
        <v>640</v>
      </c>
      <c r="F299" s="219" t="s">
        <v>641</v>
      </c>
      <c r="G299" s="206"/>
      <c r="H299" s="206"/>
      <c r="I299" s="209"/>
      <c r="J299" s="220">
        <f>BK299</f>
        <v>0</v>
      </c>
      <c r="K299" s="206"/>
      <c r="L299" s="211"/>
      <c r="M299" s="212"/>
      <c r="N299" s="213"/>
      <c r="O299" s="213"/>
      <c r="P299" s="214">
        <f>SUM(P300:P371)</f>
        <v>0</v>
      </c>
      <c r="Q299" s="213"/>
      <c r="R299" s="214">
        <f>SUM(R300:R371)</f>
        <v>0.58960400000000002</v>
      </c>
      <c r="S299" s="213"/>
      <c r="T299" s="215">
        <f>SUM(T300:T371)</f>
        <v>0</v>
      </c>
      <c r="AR299" s="216" t="s">
        <v>82</v>
      </c>
      <c r="AT299" s="217" t="s">
        <v>71</v>
      </c>
      <c r="AU299" s="217" t="s">
        <v>80</v>
      </c>
      <c r="AY299" s="216" t="s">
        <v>164</v>
      </c>
      <c r="BK299" s="218">
        <f>SUM(BK300:BK371)</f>
        <v>0</v>
      </c>
    </row>
    <row r="300" s="1" customFormat="1" ht="16.5" customHeight="1">
      <c r="B300" s="46"/>
      <c r="C300" s="221" t="s">
        <v>377</v>
      </c>
      <c r="D300" s="221" t="s">
        <v>166</v>
      </c>
      <c r="E300" s="222" t="s">
        <v>643</v>
      </c>
      <c r="F300" s="223" t="s">
        <v>644</v>
      </c>
      <c r="G300" s="224" t="s">
        <v>169</v>
      </c>
      <c r="H300" s="225">
        <v>64.400000000000006</v>
      </c>
      <c r="I300" s="226"/>
      <c r="J300" s="227">
        <f>ROUND(I300*H300,2)</f>
        <v>0</v>
      </c>
      <c r="K300" s="223" t="s">
        <v>170</v>
      </c>
      <c r="L300" s="72"/>
      <c r="M300" s="228" t="s">
        <v>21</v>
      </c>
      <c r="N300" s="229" t="s">
        <v>43</v>
      </c>
      <c r="O300" s="47"/>
      <c r="P300" s="230">
        <f>O300*H300</f>
        <v>0</v>
      </c>
      <c r="Q300" s="230">
        <v>0</v>
      </c>
      <c r="R300" s="230">
        <f>Q300*H300</f>
        <v>0</v>
      </c>
      <c r="S300" s="230">
        <v>0</v>
      </c>
      <c r="T300" s="231">
        <f>S300*H300</f>
        <v>0</v>
      </c>
      <c r="AR300" s="24" t="s">
        <v>193</v>
      </c>
      <c r="AT300" s="24" t="s">
        <v>166</v>
      </c>
      <c r="AU300" s="24" t="s">
        <v>82</v>
      </c>
      <c r="AY300" s="24" t="s">
        <v>164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24" t="s">
        <v>80</v>
      </c>
      <c r="BK300" s="232">
        <f>ROUND(I300*H300,2)</f>
        <v>0</v>
      </c>
      <c r="BL300" s="24" t="s">
        <v>193</v>
      </c>
      <c r="BM300" s="24" t="s">
        <v>970</v>
      </c>
    </row>
    <row r="301" s="11" customFormat="1">
      <c r="B301" s="233"/>
      <c r="C301" s="234"/>
      <c r="D301" s="235" t="s">
        <v>173</v>
      </c>
      <c r="E301" s="236" t="s">
        <v>21</v>
      </c>
      <c r="F301" s="237" t="s">
        <v>915</v>
      </c>
      <c r="G301" s="234"/>
      <c r="H301" s="236" t="s">
        <v>21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AT301" s="243" t="s">
        <v>173</v>
      </c>
      <c r="AU301" s="243" t="s">
        <v>82</v>
      </c>
      <c r="AV301" s="11" t="s">
        <v>80</v>
      </c>
      <c r="AW301" s="11" t="s">
        <v>35</v>
      </c>
      <c r="AX301" s="11" t="s">
        <v>72</v>
      </c>
      <c r="AY301" s="243" t="s">
        <v>164</v>
      </c>
    </row>
    <row r="302" s="12" customFormat="1">
      <c r="B302" s="244"/>
      <c r="C302" s="245"/>
      <c r="D302" s="235" t="s">
        <v>173</v>
      </c>
      <c r="E302" s="246" t="s">
        <v>21</v>
      </c>
      <c r="F302" s="247" t="s">
        <v>916</v>
      </c>
      <c r="G302" s="245"/>
      <c r="H302" s="248">
        <v>64.400000000000006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AT302" s="254" t="s">
        <v>173</v>
      </c>
      <c r="AU302" s="254" t="s">
        <v>82</v>
      </c>
      <c r="AV302" s="12" t="s">
        <v>82</v>
      </c>
      <c r="AW302" s="12" t="s">
        <v>35</v>
      </c>
      <c r="AX302" s="12" t="s">
        <v>72</v>
      </c>
      <c r="AY302" s="254" t="s">
        <v>164</v>
      </c>
    </row>
    <row r="303" s="13" customFormat="1">
      <c r="B303" s="255"/>
      <c r="C303" s="256"/>
      <c r="D303" s="235" t="s">
        <v>173</v>
      </c>
      <c r="E303" s="257" t="s">
        <v>21</v>
      </c>
      <c r="F303" s="258" t="s">
        <v>177</v>
      </c>
      <c r="G303" s="256"/>
      <c r="H303" s="259">
        <v>64.400000000000006</v>
      </c>
      <c r="I303" s="260"/>
      <c r="J303" s="256"/>
      <c r="K303" s="256"/>
      <c r="L303" s="261"/>
      <c r="M303" s="262"/>
      <c r="N303" s="263"/>
      <c r="O303" s="263"/>
      <c r="P303" s="263"/>
      <c r="Q303" s="263"/>
      <c r="R303" s="263"/>
      <c r="S303" s="263"/>
      <c r="T303" s="264"/>
      <c r="AT303" s="265" t="s">
        <v>173</v>
      </c>
      <c r="AU303" s="265" t="s">
        <v>82</v>
      </c>
      <c r="AV303" s="13" t="s">
        <v>171</v>
      </c>
      <c r="AW303" s="13" t="s">
        <v>35</v>
      </c>
      <c r="AX303" s="13" t="s">
        <v>80</v>
      </c>
      <c r="AY303" s="265" t="s">
        <v>164</v>
      </c>
    </row>
    <row r="304" s="1" customFormat="1" ht="16.5" customHeight="1">
      <c r="B304" s="46"/>
      <c r="C304" s="221" t="s">
        <v>385</v>
      </c>
      <c r="D304" s="221" t="s">
        <v>166</v>
      </c>
      <c r="E304" s="222" t="s">
        <v>647</v>
      </c>
      <c r="F304" s="223" t="s">
        <v>648</v>
      </c>
      <c r="G304" s="224" t="s">
        <v>169</v>
      </c>
      <c r="H304" s="225">
        <v>64.400000000000006</v>
      </c>
      <c r="I304" s="226"/>
      <c r="J304" s="227">
        <f>ROUND(I304*H304,2)</f>
        <v>0</v>
      </c>
      <c r="K304" s="223" t="s">
        <v>170</v>
      </c>
      <c r="L304" s="72"/>
      <c r="M304" s="228" t="s">
        <v>21</v>
      </c>
      <c r="N304" s="229" t="s">
        <v>43</v>
      </c>
      <c r="O304" s="47"/>
      <c r="P304" s="230">
        <f>O304*H304</f>
        <v>0</v>
      </c>
      <c r="Q304" s="230">
        <v>0</v>
      </c>
      <c r="R304" s="230">
        <f>Q304*H304</f>
        <v>0</v>
      </c>
      <c r="S304" s="230">
        <v>0</v>
      </c>
      <c r="T304" s="231">
        <f>S304*H304</f>
        <v>0</v>
      </c>
      <c r="AR304" s="24" t="s">
        <v>193</v>
      </c>
      <c r="AT304" s="24" t="s">
        <v>166</v>
      </c>
      <c r="AU304" s="24" t="s">
        <v>82</v>
      </c>
      <c r="AY304" s="24" t="s">
        <v>164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24" t="s">
        <v>80</v>
      </c>
      <c r="BK304" s="232">
        <f>ROUND(I304*H304,2)</f>
        <v>0</v>
      </c>
      <c r="BL304" s="24" t="s">
        <v>193</v>
      </c>
      <c r="BM304" s="24" t="s">
        <v>971</v>
      </c>
    </row>
    <row r="305" s="11" customFormat="1">
      <c r="B305" s="233"/>
      <c r="C305" s="234"/>
      <c r="D305" s="235" t="s">
        <v>173</v>
      </c>
      <c r="E305" s="236" t="s">
        <v>21</v>
      </c>
      <c r="F305" s="237" t="s">
        <v>915</v>
      </c>
      <c r="G305" s="234"/>
      <c r="H305" s="236" t="s">
        <v>21</v>
      </c>
      <c r="I305" s="238"/>
      <c r="J305" s="234"/>
      <c r="K305" s="234"/>
      <c r="L305" s="239"/>
      <c r="M305" s="240"/>
      <c r="N305" s="241"/>
      <c r="O305" s="241"/>
      <c r="P305" s="241"/>
      <c r="Q305" s="241"/>
      <c r="R305" s="241"/>
      <c r="S305" s="241"/>
      <c r="T305" s="242"/>
      <c r="AT305" s="243" t="s">
        <v>173</v>
      </c>
      <c r="AU305" s="243" t="s">
        <v>82</v>
      </c>
      <c r="AV305" s="11" t="s">
        <v>80</v>
      </c>
      <c r="AW305" s="11" t="s">
        <v>35</v>
      </c>
      <c r="AX305" s="11" t="s">
        <v>72</v>
      </c>
      <c r="AY305" s="243" t="s">
        <v>164</v>
      </c>
    </row>
    <row r="306" s="12" customFormat="1">
      <c r="B306" s="244"/>
      <c r="C306" s="245"/>
      <c r="D306" s="235" t="s">
        <v>173</v>
      </c>
      <c r="E306" s="246" t="s">
        <v>21</v>
      </c>
      <c r="F306" s="247" t="s">
        <v>916</v>
      </c>
      <c r="G306" s="245"/>
      <c r="H306" s="248">
        <v>64.400000000000006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AT306" s="254" t="s">
        <v>173</v>
      </c>
      <c r="AU306" s="254" t="s">
        <v>82</v>
      </c>
      <c r="AV306" s="12" t="s">
        <v>82</v>
      </c>
      <c r="AW306" s="12" t="s">
        <v>35</v>
      </c>
      <c r="AX306" s="12" t="s">
        <v>72</v>
      </c>
      <c r="AY306" s="254" t="s">
        <v>164</v>
      </c>
    </row>
    <row r="307" s="13" customFormat="1">
      <c r="B307" s="255"/>
      <c r="C307" s="256"/>
      <c r="D307" s="235" t="s">
        <v>173</v>
      </c>
      <c r="E307" s="257" t="s">
        <v>21</v>
      </c>
      <c r="F307" s="258" t="s">
        <v>177</v>
      </c>
      <c r="G307" s="256"/>
      <c r="H307" s="259">
        <v>64.400000000000006</v>
      </c>
      <c r="I307" s="260"/>
      <c r="J307" s="256"/>
      <c r="K307" s="256"/>
      <c r="L307" s="261"/>
      <c r="M307" s="262"/>
      <c r="N307" s="263"/>
      <c r="O307" s="263"/>
      <c r="P307" s="263"/>
      <c r="Q307" s="263"/>
      <c r="R307" s="263"/>
      <c r="S307" s="263"/>
      <c r="T307" s="264"/>
      <c r="AT307" s="265" t="s">
        <v>173</v>
      </c>
      <c r="AU307" s="265" t="s">
        <v>82</v>
      </c>
      <c r="AV307" s="13" t="s">
        <v>171</v>
      </c>
      <c r="AW307" s="13" t="s">
        <v>35</v>
      </c>
      <c r="AX307" s="13" t="s">
        <v>80</v>
      </c>
      <c r="AY307" s="265" t="s">
        <v>164</v>
      </c>
    </row>
    <row r="308" s="1" customFormat="1" ht="25.5" customHeight="1">
      <c r="B308" s="46"/>
      <c r="C308" s="221" t="s">
        <v>391</v>
      </c>
      <c r="D308" s="221" t="s">
        <v>166</v>
      </c>
      <c r="E308" s="222" t="s">
        <v>651</v>
      </c>
      <c r="F308" s="223" t="s">
        <v>652</v>
      </c>
      <c r="G308" s="224" t="s">
        <v>169</v>
      </c>
      <c r="H308" s="225">
        <v>64.400000000000006</v>
      </c>
      <c r="I308" s="226"/>
      <c r="J308" s="227">
        <f>ROUND(I308*H308,2)</f>
        <v>0</v>
      </c>
      <c r="K308" s="223" t="s">
        <v>170</v>
      </c>
      <c r="L308" s="72"/>
      <c r="M308" s="228" t="s">
        <v>21</v>
      </c>
      <c r="N308" s="229" t="s">
        <v>43</v>
      </c>
      <c r="O308" s="47"/>
      <c r="P308" s="230">
        <f>O308*H308</f>
        <v>0</v>
      </c>
      <c r="Q308" s="230">
        <v>0</v>
      </c>
      <c r="R308" s="230">
        <f>Q308*H308</f>
        <v>0</v>
      </c>
      <c r="S308" s="230">
        <v>0</v>
      </c>
      <c r="T308" s="231">
        <f>S308*H308</f>
        <v>0</v>
      </c>
      <c r="AR308" s="24" t="s">
        <v>193</v>
      </c>
      <c r="AT308" s="24" t="s">
        <v>166</v>
      </c>
      <c r="AU308" s="24" t="s">
        <v>82</v>
      </c>
      <c r="AY308" s="24" t="s">
        <v>164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24" t="s">
        <v>80</v>
      </c>
      <c r="BK308" s="232">
        <f>ROUND(I308*H308,2)</f>
        <v>0</v>
      </c>
      <c r="BL308" s="24" t="s">
        <v>193</v>
      </c>
      <c r="BM308" s="24" t="s">
        <v>972</v>
      </c>
    </row>
    <row r="309" s="11" customFormat="1">
      <c r="B309" s="233"/>
      <c r="C309" s="234"/>
      <c r="D309" s="235" t="s">
        <v>173</v>
      </c>
      <c r="E309" s="236" t="s">
        <v>21</v>
      </c>
      <c r="F309" s="237" t="s">
        <v>915</v>
      </c>
      <c r="G309" s="234"/>
      <c r="H309" s="236" t="s">
        <v>21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AT309" s="243" t="s">
        <v>173</v>
      </c>
      <c r="AU309" s="243" t="s">
        <v>82</v>
      </c>
      <c r="AV309" s="11" t="s">
        <v>80</v>
      </c>
      <c r="AW309" s="11" t="s">
        <v>35</v>
      </c>
      <c r="AX309" s="11" t="s">
        <v>72</v>
      </c>
      <c r="AY309" s="243" t="s">
        <v>164</v>
      </c>
    </row>
    <row r="310" s="11" customFormat="1">
      <c r="B310" s="233"/>
      <c r="C310" s="234"/>
      <c r="D310" s="235" t="s">
        <v>173</v>
      </c>
      <c r="E310" s="236" t="s">
        <v>21</v>
      </c>
      <c r="F310" s="237" t="s">
        <v>654</v>
      </c>
      <c r="G310" s="234"/>
      <c r="H310" s="236" t="s">
        <v>21</v>
      </c>
      <c r="I310" s="238"/>
      <c r="J310" s="234"/>
      <c r="K310" s="234"/>
      <c r="L310" s="239"/>
      <c r="M310" s="240"/>
      <c r="N310" s="241"/>
      <c r="O310" s="241"/>
      <c r="P310" s="241"/>
      <c r="Q310" s="241"/>
      <c r="R310" s="241"/>
      <c r="S310" s="241"/>
      <c r="T310" s="242"/>
      <c r="AT310" s="243" t="s">
        <v>173</v>
      </c>
      <c r="AU310" s="243" t="s">
        <v>82</v>
      </c>
      <c r="AV310" s="11" t="s">
        <v>80</v>
      </c>
      <c r="AW310" s="11" t="s">
        <v>35</v>
      </c>
      <c r="AX310" s="11" t="s">
        <v>72</v>
      </c>
      <c r="AY310" s="243" t="s">
        <v>164</v>
      </c>
    </row>
    <row r="311" s="11" customFormat="1">
      <c r="B311" s="233"/>
      <c r="C311" s="234"/>
      <c r="D311" s="235" t="s">
        <v>173</v>
      </c>
      <c r="E311" s="236" t="s">
        <v>21</v>
      </c>
      <c r="F311" s="237" t="s">
        <v>655</v>
      </c>
      <c r="G311" s="234"/>
      <c r="H311" s="236" t="s">
        <v>21</v>
      </c>
      <c r="I311" s="238"/>
      <c r="J311" s="234"/>
      <c r="K311" s="234"/>
      <c r="L311" s="239"/>
      <c r="M311" s="240"/>
      <c r="N311" s="241"/>
      <c r="O311" s="241"/>
      <c r="P311" s="241"/>
      <c r="Q311" s="241"/>
      <c r="R311" s="241"/>
      <c r="S311" s="241"/>
      <c r="T311" s="242"/>
      <c r="AT311" s="243" t="s">
        <v>173</v>
      </c>
      <c r="AU311" s="243" t="s">
        <v>82</v>
      </c>
      <c r="AV311" s="11" t="s">
        <v>80</v>
      </c>
      <c r="AW311" s="11" t="s">
        <v>35</v>
      </c>
      <c r="AX311" s="11" t="s">
        <v>72</v>
      </c>
      <c r="AY311" s="243" t="s">
        <v>164</v>
      </c>
    </row>
    <row r="312" s="12" customFormat="1">
      <c r="B312" s="244"/>
      <c r="C312" s="245"/>
      <c r="D312" s="235" t="s">
        <v>173</v>
      </c>
      <c r="E312" s="246" t="s">
        <v>21</v>
      </c>
      <c r="F312" s="247" t="s">
        <v>916</v>
      </c>
      <c r="G312" s="245"/>
      <c r="H312" s="248">
        <v>64.400000000000006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AT312" s="254" t="s">
        <v>173</v>
      </c>
      <c r="AU312" s="254" t="s">
        <v>82</v>
      </c>
      <c r="AV312" s="12" t="s">
        <v>82</v>
      </c>
      <c r="AW312" s="12" t="s">
        <v>35</v>
      </c>
      <c r="AX312" s="12" t="s">
        <v>72</v>
      </c>
      <c r="AY312" s="254" t="s">
        <v>164</v>
      </c>
    </row>
    <row r="313" s="13" customFormat="1">
      <c r="B313" s="255"/>
      <c r="C313" s="256"/>
      <c r="D313" s="235" t="s">
        <v>173</v>
      </c>
      <c r="E313" s="257" t="s">
        <v>21</v>
      </c>
      <c r="F313" s="258" t="s">
        <v>177</v>
      </c>
      <c r="G313" s="256"/>
      <c r="H313" s="259">
        <v>64.400000000000006</v>
      </c>
      <c r="I313" s="260"/>
      <c r="J313" s="256"/>
      <c r="K313" s="256"/>
      <c r="L313" s="261"/>
      <c r="M313" s="262"/>
      <c r="N313" s="263"/>
      <c r="O313" s="263"/>
      <c r="P313" s="263"/>
      <c r="Q313" s="263"/>
      <c r="R313" s="263"/>
      <c r="S313" s="263"/>
      <c r="T313" s="264"/>
      <c r="AT313" s="265" t="s">
        <v>173</v>
      </c>
      <c r="AU313" s="265" t="s">
        <v>82</v>
      </c>
      <c r="AV313" s="13" t="s">
        <v>171</v>
      </c>
      <c r="AW313" s="13" t="s">
        <v>35</v>
      </c>
      <c r="AX313" s="13" t="s">
        <v>80</v>
      </c>
      <c r="AY313" s="265" t="s">
        <v>164</v>
      </c>
    </row>
    <row r="314" s="1" customFormat="1" ht="16.5" customHeight="1">
      <c r="B314" s="46"/>
      <c r="C314" s="266" t="s">
        <v>397</v>
      </c>
      <c r="D314" s="266" t="s">
        <v>238</v>
      </c>
      <c r="E314" s="267" t="s">
        <v>658</v>
      </c>
      <c r="F314" s="268" t="s">
        <v>659</v>
      </c>
      <c r="G314" s="269" t="s">
        <v>340</v>
      </c>
      <c r="H314" s="270">
        <v>38.640000000000001</v>
      </c>
      <c r="I314" s="271"/>
      <c r="J314" s="272">
        <f>ROUND(I314*H314,2)</f>
        <v>0</v>
      </c>
      <c r="K314" s="268" t="s">
        <v>21</v>
      </c>
      <c r="L314" s="273"/>
      <c r="M314" s="274" t="s">
        <v>21</v>
      </c>
      <c r="N314" s="275" t="s">
        <v>43</v>
      </c>
      <c r="O314" s="47"/>
      <c r="P314" s="230">
        <f>O314*H314</f>
        <v>0</v>
      </c>
      <c r="Q314" s="230">
        <v>0.001</v>
      </c>
      <c r="R314" s="230">
        <f>Q314*H314</f>
        <v>0.038640000000000001</v>
      </c>
      <c r="S314" s="230">
        <v>0</v>
      </c>
      <c r="T314" s="231">
        <f>S314*H314</f>
        <v>0</v>
      </c>
      <c r="AR314" s="24" t="s">
        <v>370</v>
      </c>
      <c r="AT314" s="24" t="s">
        <v>238</v>
      </c>
      <c r="AU314" s="24" t="s">
        <v>82</v>
      </c>
      <c r="AY314" s="24" t="s">
        <v>164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24" t="s">
        <v>80</v>
      </c>
      <c r="BK314" s="232">
        <f>ROUND(I314*H314,2)</f>
        <v>0</v>
      </c>
      <c r="BL314" s="24" t="s">
        <v>193</v>
      </c>
      <c r="BM314" s="24" t="s">
        <v>973</v>
      </c>
    </row>
    <row r="315" s="11" customFormat="1">
      <c r="B315" s="233"/>
      <c r="C315" s="234"/>
      <c r="D315" s="235" t="s">
        <v>173</v>
      </c>
      <c r="E315" s="236" t="s">
        <v>21</v>
      </c>
      <c r="F315" s="237" t="s">
        <v>915</v>
      </c>
      <c r="G315" s="234"/>
      <c r="H315" s="236" t="s">
        <v>21</v>
      </c>
      <c r="I315" s="238"/>
      <c r="J315" s="234"/>
      <c r="K315" s="234"/>
      <c r="L315" s="239"/>
      <c r="M315" s="240"/>
      <c r="N315" s="241"/>
      <c r="O315" s="241"/>
      <c r="P315" s="241"/>
      <c r="Q315" s="241"/>
      <c r="R315" s="241"/>
      <c r="S315" s="241"/>
      <c r="T315" s="242"/>
      <c r="AT315" s="243" t="s">
        <v>173</v>
      </c>
      <c r="AU315" s="243" t="s">
        <v>82</v>
      </c>
      <c r="AV315" s="11" t="s">
        <v>80</v>
      </c>
      <c r="AW315" s="11" t="s">
        <v>35</v>
      </c>
      <c r="AX315" s="11" t="s">
        <v>72</v>
      </c>
      <c r="AY315" s="243" t="s">
        <v>164</v>
      </c>
    </row>
    <row r="316" s="11" customFormat="1">
      <c r="B316" s="233"/>
      <c r="C316" s="234"/>
      <c r="D316" s="235" t="s">
        <v>173</v>
      </c>
      <c r="E316" s="236" t="s">
        <v>21</v>
      </c>
      <c r="F316" s="237" t="s">
        <v>654</v>
      </c>
      <c r="G316" s="234"/>
      <c r="H316" s="236" t="s">
        <v>21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AT316" s="243" t="s">
        <v>173</v>
      </c>
      <c r="AU316" s="243" t="s">
        <v>82</v>
      </c>
      <c r="AV316" s="11" t="s">
        <v>80</v>
      </c>
      <c r="AW316" s="11" t="s">
        <v>35</v>
      </c>
      <c r="AX316" s="11" t="s">
        <v>72</v>
      </c>
      <c r="AY316" s="243" t="s">
        <v>164</v>
      </c>
    </row>
    <row r="317" s="11" customFormat="1">
      <c r="B317" s="233"/>
      <c r="C317" s="234"/>
      <c r="D317" s="235" t="s">
        <v>173</v>
      </c>
      <c r="E317" s="236" t="s">
        <v>21</v>
      </c>
      <c r="F317" s="237" t="s">
        <v>655</v>
      </c>
      <c r="G317" s="234"/>
      <c r="H317" s="236" t="s">
        <v>21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AT317" s="243" t="s">
        <v>173</v>
      </c>
      <c r="AU317" s="243" t="s">
        <v>82</v>
      </c>
      <c r="AV317" s="11" t="s">
        <v>80</v>
      </c>
      <c r="AW317" s="11" t="s">
        <v>35</v>
      </c>
      <c r="AX317" s="11" t="s">
        <v>72</v>
      </c>
      <c r="AY317" s="243" t="s">
        <v>164</v>
      </c>
    </row>
    <row r="318" s="12" customFormat="1">
      <c r="B318" s="244"/>
      <c r="C318" s="245"/>
      <c r="D318" s="235" t="s">
        <v>173</v>
      </c>
      <c r="E318" s="246" t="s">
        <v>21</v>
      </c>
      <c r="F318" s="247" t="s">
        <v>974</v>
      </c>
      <c r="G318" s="245"/>
      <c r="H318" s="248">
        <v>38.640000000000001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AT318" s="254" t="s">
        <v>173</v>
      </c>
      <c r="AU318" s="254" t="s">
        <v>82</v>
      </c>
      <c r="AV318" s="12" t="s">
        <v>82</v>
      </c>
      <c r="AW318" s="12" t="s">
        <v>35</v>
      </c>
      <c r="AX318" s="12" t="s">
        <v>72</v>
      </c>
      <c r="AY318" s="254" t="s">
        <v>164</v>
      </c>
    </row>
    <row r="319" s="13" customFormat="1">
      <c r="B319" s="255"/>
      <c r="C319" s="256"/>
      <c r="D319" s="235" t="s">
        <v>173</v>
      </c>
      <c r="E319" s="257" t="s">
        <v>21</v>
      </c>
      <c r="F319" s="258" t="s">
        <v>177</v>
      </c>
      <c r="G319" s="256"/>
      <c r="H319" s="259">
        <v>38.640000000000001</v>
      </c>
      <c r="I319" s="260"/>
      <c r="J319" s="256"/>
      <c r="K319" s="256"/>
      <c r="L319" s="261"/>
      <c r="M319" s="262"/>
      <c r="N319" s="263"/>
      <c r="O319" s="263"/>
      <c r="P319" s="263"/>
      <c r="Q319" s="263"/>
      <c r="R319" s="263"/>
      <c r="S319" s="263"/>
      <c r="T319" s="264"/>
      <c r="AT319" s="265" t="s">
        <v>173</v>
      </c>
      <c r="AU319" s="265" t="s">
        <v>82</v>
      </c>
      <c r="AV319" s="13" t="s">
        <v>171</v>
      </c>
      <c r="AW319" s="13" t="s">
        <v>35</v>
      </c>
      <c r="AX319" s="13" t="s">
        <v>80</v>
      </c>
      <c r="AY319" s="265" t="s">
        <v>164</v>
      </c>
    </row>
    <row r="320" s="1" customFormat="1" ht="25.5" customHeight="1">
      <c r="B320" s="46"/>
      <c r="C320" s="221" t="s">
        <v>403</v>
      </c>
      <c r="D320" s="221" t="s">
        <v>166</v>
      </c>
      <c r="E320" s="222" t="s">
        <v>651</v>
      </c>
      <c r="F320" s="223" t="s">
        <v>652</v>
      </c>
      <c r="G320" s="224" t="s">
        <v>169</v>
      </c>
      <c r="H320" s="225">
        <v>0.54000000000000004</v>
      </c>
      <c r="I320" s="226"/>
      <c r="J320" s="227">
        <f>ROUND(I320*H320,2)</f>
        <v>0</v>
      </c>
      <c r="K320" s="223" t="s">
        <v>170</v>
      </c>
      <c r="L320" s="72"/>
      <c r="M320" s="228" t="s">
        <v>21</v>
      </c>
      <c r="N320" s="229" t="s">
        <v>43</v>
      </c>
      <c r="O320" s="47"/>
      <c r="P320" s="230">
        <f>O320*H320</f>
        <v>0</v>
      </c>
      <c r="Q320" s="230">
        <v>0</v>
      </c>
      <c r="R320" s="230">
        <f>Q320*H320</f>
        <v>0</v>
      </c>
      <c r="S320" s="230">
        <v>0</v>
      </c>
      <c r="T320" s="231">
        <f>S320*H320</f>
        <v>0</v>
      </c>
      <c r="AR320" s="24" t="s">
        <v>193</v>
      </c>
      <c r="AT320" s="24" t="s">
        <v>166</v>
      </c>
      <c r="AU320" s="24" t="s">
        <v>82</v>
      </c>
      <c r="AY320" s="24" t="s">
        <v>164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24" t="s">
        <v>80</v>
      </c>
      <c r="BK320" s="232">
        <f>ROUND(I320*H320,2)</f>
        <v>0</v>
      </c>
      <c r="BL320" s="24" t="s">
        <v>193</v>
      </c>
      <c r="BM320" s="24" t="s">
        <v>975</v>
      </c>
    </row>
    <row r="321" s="11" customFormat="1">
      <c r="B321" s="233"/>
      <c r="C321" s="234"/>
      <c r="D321" s="235" t="s">
        <v>173</v>
      </c>
      <c r="E321" s="236" t="s">
        <v>21</v>
      </c>
      <c r="F321" s="237" t="s">
        <v>915</v>
      </c>
      <c r="G321" s="234"/>
      <c r="H321" s="236" t="s">
        <v>21</v>
      </c>
      <c r="I321" s="238"/>
      <c r="J321" s="234"/>
      <c r="K321" s="234"/>
      <c r="L321" s="239"/>
      <c r="M321" s="240"/>
      <c r="N321" s="241"/>
      <c r="O321" s="241"/>
      <c r="P321" s="241"/>
      <c r="Q321" s="241"/>
      <c r="R321" s="241"/>
      <c r="S321" s="241"/>
      <c r="T321" s="242"/>
      <c r="AT321" s="243" t="s">
        <v>173</v>
      </c>
      <c r="AU321" s="243" t="s">
        <v>82</v>
      </c>
      <c r="AV321" s="11" t="s">
        <v>80</v>
      </c>
      <c r="AW321" s="11" t="s">
        <v>35</v>
      </c>
      <c r="AX321" s="11" t="s">
        <v>72</v>
      </c>
      <c r="AY321" s="243" t="s">
        <v>164</v>
      </c>
    </row>
    <row r="322" s="11" customFormat="1">
      <c r="B322" s="233"/>
      <c r="C322" s="234"/>
      <c r="D322" s="235" t="s">
        <v>173</v>
      </c>
      <c r="E322" s="236" t="s">
        <v>21</v>
      </c>
      <c r="F322" s="237" t="s">
        <v>942</v>
      </c>
      <c r="G322" s="234"/>
      <c r="H322" s="236" t="s">
        <v>21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2"/>
      <c r="AT322" s="243" t="s">
        <v>173</v>
      </c>
      <c r="AU322" s="243" t="s">
        <v>82</v>
      </c>
      <c r="AV322" s="11" t="s">
        <v>80</v>
      </c>
      <c r="AW322" s="11" t="s">
        <v>35</v>
      </c>
      <c r="AX322" s="11" t="s">
        <v>72</v>
      </c>
      <c r="AY322" s="243" t="s">
        <v>164</v>
      </c>
    </row>
    <row r="323" s="11" customFormat="1">
      <c r="B323" s="233"/>
      <c r="C323" s="234"/>
      <c r="D323" s="235" t="s">
        <v>173</v>
      </c>
      <c r="E323" s="236" t="s">
        <v>21</v>
      </c>
      <c r="F323" s="237" t="s">
        <v>655</v>
      </c>
      <c r="G323" s="234"/>
      <c r="H323" s="236" t="s">
        <v>21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AT323" s="243" t="s">
        <v>173</v>
      </c>
      <c r="AU323" s="243" t="s">
        <v>82</v>
      </c>
      <c r="AV323" s="11" t="s">
        <v>80</v>
      </c>
      <c r="AW323" s="11" t="s">
        <v>35</v>
      </c>
      <c r="AX323" s="11" t="s">
        <v>72</v>
      </c>
      <c r="AY323" s="243" t="s">
        <v>164</v>
      </c>
    </row>
    <row r="324" s="12" customFormat="1">
      <c r="B324" s="244"/>
      <c r="C324" s="245"/>
      <c r="D324" s="235" t="s">
        <v>173</v>
      </c>
      <c r="E324" s="246" t="s">
        <v>21</v>
      </c>
      <c r="F324" s="247" t="s">
        <v>976</v>
      </c>
      <c r="G324" s="245"/>
      <c r="H324" s="248">
        <v>0.54000000000000004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AT324" s="254" t="s">
        <v>173</v>
      </c>
      <c r="AU324" s="254" t="s">
        <v>82</v>
      </c>
      <c r="AV324" s="12" t="s">
        <v>82</v>
      </c>
      <c r="AW324" s="12" t="s">
        <v>35</v>
      </c>
      <c r="AX324" s="12" t="s">
        <v>72</v>
      </c>
      <c r="AY324" s="254" t="s">
        <v>164</v>
      </c>
    </row>
    <row r="325" s="13" customFormat="1">
      <c r="B325" s="255"/>
      <c r="C325" s="256"/>
      <c r="D325" s="235" t="s">
        <v>173</v>
      </c>
      <c r="E325" s="257" t="s">
        <v>21</v>
      </c>
      <c r="F325" s="258" t="s">
        <v>177</v>
      </c>
      <c r="G325" s="256"/>
      <c r="H325" s="259">
        <v>0.54000000000000004</v>
      </c>
      <c r="I325" s="260"/>
      <c r="J325" s="256"/>
      <c r="K325" s="256"/>
      <c r="L325" s="261"/>
      <c r="M325" s="262"/>
      <c r="N325" s="263"/>
      <c r="O325" s="263"/>
      <c r="P325" s="263"/>
      <c r="Q325" s="263"/>
      <c r="R325" s="263"/>
      <c r="S325" s="263"/>
      <c r="T325" s="264"/>
      <c r="AT325" s="265" t="s">
        <v>173</v>
      </c>
      <c r="AU325" s="265" t="s">
        <v>82</v>
      </c>
      <c r="AV325" s="13" t="s">
        <v>171</v>
      </c>
      <c r="AW325" s="13" t="s">
        <v>35</v>
      </c>
      <c r="AX325" s="13" t="s">
        <v>80</v>
      </c>
      <c r="AY325" s="265" t="s">
        <v>164</v>
      </c>
    </row>
    <row r="326" s="1" customFormat="1" ht="16.5" customHeight="1">
      <c r="B326" s="46"/>
      <c r="C326" s="266" t="s">
        <v>416</v>
      </c>
      <c r="D326" s="266" t="s">
        <v>238</v>
      </c>
      <c r="E326" s="267" t="s">
        <v>658</v>
      </c>
      <c r="F326" s="268" t="s">
        <v>659</v>
      </c>
      <c r="G326" s="269" t="s">
        <v>340</v>
      </c>
      <c r="H326" s="270">
        <v>0.32400000000000001</v>
      </c>
      <c r="I326" s="271"/>
      <c r="J326" s="272">
        <f>ROUND(I326*H326,2)</f>
        <v>0</v>
      </c>
      <c r="K326" s="268" t="s">
        <v>21</v>
      </c>
      <c r="L326" s="273"/>
      <c r="M326" s="274" t="s">
        <v>21</v>
      </c>
      <c r="N326" s="275" t="s">
        <v>43</v>
      </c>
      <c r="O326" s="47"/>
      <c r="P326" s="230">
        <f>O326*H326</f>
        <v>0</v>
      </c>
      <c r="Q326" s="230">
        <v>0.001</v>
      </c>
      <c r="R326" s="230">
        <f>Q326*H326</f>
        <v>0.00032400000000000001</v>
      </c>
      <c r="S326" s="230">
        <v>0</v>
      </c>
      <c r="T326" s="231">
        <f>S326*H326</f>
        <v>0</v>
      </c>
      <c r="AR326" s="24" t="s">
        <v>370</v>
      </c>
      <c r="AT326" s="24" t="s">
        <v>238</v>
      </c>
      <c r="AU326" s="24" t="s">
        <v>82</v>
      </c>
      <c r="AY326" s="24" t="s">
        <v>164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24" t="s">
        <v>80</v>
      </c>
      <c r="BK326" s="232">
        <f>ROUND(I326*H326,2)</f>
        <v>0</v>
      </c>
      <c r="BL326" s="24" t="s">
        <v>193</v>
      </c>
      <c r="BM326" s="24" t="s">
        <v>977</v>
      </c>
    </row>
    <row r="327" s="11" customFormat="1">
      <c r="B327" s="233"/>
      <c r="C327" s="234"/>
      <c r="D327" s="235" t="s">
        <v>173</v>
      </c>
      <c r="E327" s="236" t="s">
        <v>21</v>
      </c>
      <c r="F327" s="237" t="s">
        <v>915</v>
      </c>
      <c r="G327" s="234"/>
      <c r="H327" s="236" t="s">
        <v>21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AT327" s="243" t="s">
        <v>173</v>
      </c>
      <c r="AU327" s="243" t="s">
        <v>82</v>
      </c>
      <c r="AV327" s="11" t="s">
        <v>80</v>
      </c>
      <c r="AW327" s="11" t="s">
        <v>35</v>
      </c>
      <c r="AX327" s="11" t="s">
        <v>72</v>
      </c>
      <c r="AY327" s="243" t="s">
        <v>164</v>
      </c>
    </row>
    <row r="328" s="11" customFormat="1">
      <c r="B328" s="233"/>
      <c r="C328" s="234"/>
      <c r="D328" s="235" t="s">
        <v>173</v>
      </c>
      <c r="E328" s="236" t="s">
        <v>21</v>
      </c>
      <c r="F328" s="237" t="s">
        <v>942</v>
      </c>
      <c r="G328" s="234"/>
      <c r="H328" s="236" t="s">
        <v>21</v>
      </c>
      <c r="I328" s="238"/>
      <c r="J328" s="234"/>
      <c r="K328" s="234"/>
      <c r="L328" s="239"/>
      <c r="M328" s="240"/>
      <c r="N328" s="241"/>
      <c r="O328" s="241"/>
      <c r="P328" s="241"/>
      <c r="Q328" s="241"/>
      <c r="R328" s="241"/>
      <c r="S328" s="241"/>
      <c r="T328" s="242"/>
      <c r="AT328" s="243" t="s">
        <v>173</v>
      </c>
      <c r="AU328" s="243" t="s">
        <v>82</v>
      </c>
      <c r="AV328" s="11" t="s">
        <v>80</v>
      </c>
      <c r="AW328" s="11" t="s">
        <v>35</v>
      </c>
      <c r="AX328" s="11" t="s">
        <v>72</v>
      </c>
      <c r="AY328" s="243" t="s">
        <v>164</v>
      </c>
    </row>
    <row r="329" s="11" customFormat="1">
      <c r="B329" s="233"/>
      <c r="C329" s="234"/>
      <c r="D329" s="235" t="s">
        <v>173</v>
      </c>
      <c r="E329" s="236" t="s">
        <v>21</v>
      </c>
      <c r="F329" s="237" t="s">
        <v>655</v>
      </c>
      <c r="G329" s="234"/>
      <c r="H329" s="236" t="s">
        <v>21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AT329" s="243" t="s">
        <v>173</v>
      </c>
      <c r="AU329" s="243" t="s">
        <v>82</v>
      </c>
      <c r="AV329" s="11" t="s">
        <v>80</v>
      </c>
      <c r="AW329" s="11" t="s">
        <v>35</v>
      </c>
      <c r="AX329" s="11" t="s">
        <v>72</v>
      </c>
      <c r="AY329" s="243" t="s">
        <v>164</v>
      </c>
    </row>
    <row r="330" s="12" customFormat="1">
      <c r="B330" s="244"/>
      <c r="C330" s="245"/>
      <c r="D330" s="235" t="s">
        <v>173</v>
      </c>
      <c r="E330" s="246" t="s">
        <v>21</v>
      </c>
      <c r="F330" s="247" t="s">
        <v>978</v>
      </c>
      <c r="G330" s="245"/>
      <c r="H330" s="248">
        <v>0.32400000000000001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AT330" s="254" t="s">
        <v>173</v>
      </c>
      <c r="AU330" s="254" t="s">
        <v>82</v>
      </c>
      <c r="AV330" s="12" t="s">
        <v>82</v>
      </c>
      <c r="AW330" s="12" t="s">
        <v>35</v>
      </c>
      <c r="AX330" s="12" t="s">
        <v>72</v>
      </c>
      <c r="AY330" s="254" t="s">
        <v>164</v>
      </c>
    </row>
    <row r="331" s="13" customFormat="1">
      <c r="B331" s="255"/>
      <c r="C331" s="256"/>
      <c r="D331" s="235" t="s">
        <v>173</v>
      </c>
      <c r="E331" s="257" t="s">
        <v>21</v>
      </c>
      <c r="F331" s="258" t="s">
        <v>177</v>
      </c>
      <c r="G331" s="256"/>
      <c r="H331" s="259">
        <v>0.32400000000000001</v>
      </c>
      <c r="I331" s="260"/>
      <c r="J331" s="256"/>
      <c r="K331" s="256"/>
      <c r="L331" s="261"/>
      <c r="M331" s="262"/>
      <c r="N331" s="263"/>
      <c r="O331" s="263"/>
      <c r="P331" s="263"/>
      <c r="Q331" s="263"/>
      <c r="R331" s="263"/>
      <c r="S331" s="263"/>
      <c r="T331" s="264"/>
      <c r="AT331" s="265" t="s">
        <v>173</v>
      </c>
      <c r="AU331" s="265" t="s">
        <v>82</v>
      </c>
      <c r="AV331" s="13" t="s">
        <v>171</v>
      </c>
      <c r="AW331" s="13" t="s">
        <v>35</v>
      </c>
      <c r="AX331" s="13" t="s">
        <v>80</v>
      </c>
      <c r="AY331" s="265" t="s">
        <v>164</v>
      </c>
    </row>
    <row r="332" s="1" customFormat="1" ht="25.5" customHeight="1">
      <c r="B332" s="46"/>
      <c r="C332" s="221" t="s">
        <v>423</v>
      </c>
      <c r="D332" s="221" t="s">
        <v>166</v>
      </c>
      <c r="E332" s="222" t="s">
        <v>666</v>
      </c>
      <c r="F332" s="223" t="s">
        <v>667</v>
      </c>
      <c r="G332" s="224" t="s">
        <v>169</v>
      </c>
      <c r="H332" s="225">
        <v>64.400000000000006</v>
      </c>
      <c r="I332" s="226"/>
      <c r="J332" s="227">
        <f>ROUND(I332*H332,2)</f>
        <v>0</v>
      </c>
      <c r="K332" s="223" t="s">
        <v>170</v>
      </c>
      <c r="L332" s="72"/>
      <c r="M332" s="228" t="s">
        <v>21</v>
      </c>
      <c r="N332" s="229" t="s">
        <v>43</v>
      </c>
      <c r="O332" s="47"/>
      <c r="P332" s="230">
        <f>O332*H332</f>
        <v>0</v>
      </c>
      <c r="Q332" s="230">
        <v>0</v>
      </c>
      <c r="R332" s="230">
        <f>Q332*H332</f>
        <v>0</v>
      </c>
      <c r="S332" s="230">
        <v>0</v>
      </c>
      <c r="T332" s="231">
        <f>S332*H332</f>
        <v>0</v>
      </c>
      <c r="AR332" s="24" t="s">
        <v>193</v>
      </c>
      <c r="AT332" s="24" t="s">
        <v>166</v>
      </c>
      <c r="AU332" s="24" t="s">
        <v>82</v>
      </c>
      <c r="AY332" s="24" t="s">
        <v>164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24" t="s">
        <v>80</v>
      </c>
      <c r="BK332" s="232">
        <f>ROUND(I332*H332,2)</f>
        <v>0</v>
      </c>
      <c r="BL332" s="24" t="s">
        <v>193</v>
      </c>
      <c r="BM332" s="24" t="s">
        <v>979</v>
      </c>
    </row>
    <row r="333" s="11" customFormat="1">
      <c r="B333" s="233"/>
      <c r="C333" s="234"/>
      <c r="D333" s="235" t="s">
        <v>173</v>
      </c>
      <c r="E333" s="236" t="s">
        <v>21</v>
      </c>
      <c r="F333" s="237" t="s">
        <v>915</v>
      </c>
      <c r="G333" s="234"/>
      <c r="H333" s="236" t="s">
        <v>21</v>
      </c>
      <c r="I333" s="238"/>
      <c r="J333" s="234"/>
      <c r="K333" s="234"/>
      <c r="L333" s="239"/>
      <c r="M333" s="240"/>
      <c r="N333" s="241"/>
      <c r="O333" s="241"/>
      <c r="P333" s="241"/>
      <c r="Q333" s="241"/>
      <c r="R333" s="241"/>
      <c r="S333" s="241"/>
      <c r="T333" s="242"/>
      <c r="AT333" s="243" t="s">
        <v>173</v>
      </c>
      <c r="AU333" s="243" t="s">
        <v>82</v>
      </c>
      <c r="AV333" s="11" t="s">
        <v>80</v>
      </c>
      <c r="AW333" s="11" t="s">
        <v>35</v>
      </c>
      <c r="AX333" s="11" t="s">
        <v>72</v>
      </c>
      <c r="AY333" s="243" t="s">
        <v>164</v>
      </c>
    </row>
    <row r="334" s="11" customFormat="1">
      <c r="B334" s="233"/>
      <c r="C334" s="234"/>
      <c r="D334" s="235" t="s">
        <v>173</v>
      </c>
      <c r="E334" s="236" t="s">
        <v>21</v>
      </c>
      <c r="F334" s="237" t="s">
        <v>654</v>
      </c>
      <c r="G334" s="234"/>
      <c r="H334" s="236" t="s">
        <v>21</v>
      </c>
      <c r="I334" s="238"/>
      <c r="J334" s="234"/>
      <c r="K334" s="234"/>
      <c r="L334" s="239"/>
      <c r="M334" s="240"/>
      <c r="N334" s="241"/>
      <c r="O334" s="241"/>
      <c r="P334" s="241"/>
      <c r="Q334" s="241"/>
      <c r="R334" s="241"/>
      <c r="S334" s="241"/>
      <c r="T334" s="242"/>
      <c r="AT334" s="243" t="s">
        <v>173</v>
      </c>
      <c r="AU334" s="243" t="s">
        <v>82</v>
      </c>
      <c r="AV334" s="11" t="s">
        <v>80</v>
      </c>
      <c r="AW334" s="11" t="s">
        <v>35</v>
      </c>
      <c r="AX334" s="11" t="s">
        <v>72</v>
      </c>
      <c r="AY334" s="243" t="s">
        <v>164</v>
      </c>
    </row>
    <row r="335" s="11" customFormat="1">
      <c r="B335" s="233"/>
      <c r="C335" s="234"/>
      <c r="D335" s="235" t="s">
        <v>173</v>
      </c>
      <c r="E335" s="236" t="s">
        <v>21</v>
      </c>
      <c r="F335" s="237" t="s">
        <v>669</v>
      </c>
      <c r="G335" s="234"/>
      <c r="H335" s="236" t="s">
        <v>21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AT335" s="243" t="s">
        <v>173</v>
      </c>
      <c r="AU335" s="243" t="s">
        <v>82</v>
      </c>
      <c r="AV335" s="11" t="s">
        <v>80</v>
      </c>
      <c r="AW335" s="11" t="s">
        <v>35</v>
      </c>
      <c r="AX335" s="11" t="s">
        <v>72</v>
      </c>
      <c r="AY335" s="243" t="s">
        <v>164</v>
      </c>
    </row>
    <row r="336" s="12" customFormat="1">
      <c r="B336" s="244"/>
      <c r="C336" s="245"/>
      <c r="D336" s="235" t="s">
        <v>173</v>
      </c>
      <c r="E336" s="246" t="s">
        <v>21</v>
      </c>
      <c r="F336" s="247" t="s">
        <v>916</v>
      </c>
      <c r="G336" s="245"/>
      <c r="H336" s="248">
        <v>64.400000000000006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AT336" s="254" t="s">
        <v>173</v>
      </c>
      <c r="AU336" s="254" t="s">
        <v>82</v>
      </c>
      <c r="AV336" s="12" t="s">
        <v>82</v>
      </c>
      <c r="AW336" s="12" t="s">
        <v>35</v>
      </c>
      <c r="AX336" s="12" t="s">
        <v>72</v>
      </c>
      <c r="AY336" s="254" t="s">
        <v>164</v>
      </c>
    </row>
    <row r="337" s="13" customFormat="1">
      <c r="B337" s="255"/>
      <c r="C337" s="256"/>
      <c r="D337" s="235" t="s">
        <v>173</v>
      </c>
      <c r="E337" s="257" t="s">
        <v>21</v>
      </c>
      <c r="F337" s="258" t="s">
        <v>177</v>
      </c>
      <c r="G337" s="256"/>
      <c r="H337" s="259">
        <v>64.400000000000006</v>
      </c>
      <c r="I337" s="260"/>
      <c r="J337" s="256"/>
      <c r="K337" s="256"/>
      <c r="L337" s="261"/>
      <c r="M337" s="262"/>
      <c r="N337" s="263"/>
      <c r="O337" s="263"/>
      <c r="P337" s="263"/>
      <c r="Q337" s="263"/>
      <c r="R337" s="263"/>
      <c r="S337" s="263"/>
      <c r="T337" s="264"/>
      <c r="AT337" s="265" t="s">
        <v>173</v>
      </c>
      <c r="AU337" s="265" t="s">
        <v>82</v>
      </c>
      <c r="AV337" s="13" t="s">
        <v>171</v>
      </c>
      <c r="AW337" s="13" t="s">
        <v>35</v>
      </c>
      <c r="AX337" s="13" t="s">
        <v>80</v>
      </c>
      <c r="AY337" s="265" t="s">
        <v>164</v>
      </c>
    </row>
    <row r="338" s="1" customFormat="1" ht="16.5" customHeight="1">
      <c r="B338" s="46"/>
      <c r="C338" s="266" t="s">
        <v>429</v>
      </c>
      <c r="D338" s="266" t="s">
        <v>238</v>
      </c>
      <c r="E338" s="267" t="s">
        <v>676</v>
      </c>
      <c r="F338" s="268" t="s">
        <v>677</v>
      </c>
      <c r="G338" s="269" t="s">
        <v>340</v>
      </c>
      <c r="H338" s="270">
        <v>386.39999999999998</v>
      </c>
      <c r="I338" s="271"/>
      <c r="J338" s="272">
        <f>ROUND(I338*H338,2)</f>
        <v>0</v>
      </c>
      <c r="K338" s="268" t="s">
        <v>21</v>
      </c>
      <c r="L338" s="273"/>
      <c r="M338" s="274" t="s">
        <v>21</v>
      </c>
      <c r="N338" s="275" t="s">
        <v>43</v>
      </c>
      <c r="O338" s="47"/>
      <c r="P338" s="230">
        <f>O338*H338</f>
        <v>0</v>
      </c>
      <c r="Q338" s="230">
        <v>0.001</v>
      </c>
      <c r="R338" s="230">
        <f>Q338*H338</f>
        <v>0.38639999999999997</v>
      </c>
      <c r="S338" s="230">
        <v>0</v>
      </c>
      <c r="T338" s="231">
        <f>S338*H338</f>
        <v>0</v>
      </c>
      <c r="AR338" s="24" t="s">
        <v>370</v>
      </c>
      <c r="AT338" s="24" t="s">
        <v>238</v>
      </c>
      <c r="AU338" s="24" t="s">
        <v>82</v>
      </c>
      <c r="AY338" s="24" t="s">
        <v>164</v>
      </c>
      <c r="BE338" s="232">
        <f>IF(N338="základní",J338,0)</f>
        <v>0</v>
      </c>
      <c r="BF338" s="232">
        <f>IF(N338="snížená",J338,0)</f>
        <v>0</v>
      </c>
      <c r="BG338" s="232">
        <f>IF(N338="zákl. přenesená",J338,0)</f>
        <v>0</v>
      </c>
      <c r="BH338" s="232">
        <f>IF(N338="sníž. přenesená",J338,0)</f>
        <v>0</v>
      </c>
      <c r="BI338" s="232">
        <f>IF(N338="nulová",J338,0)</f>
        <v>0</v>
      </c>
      <c r="BJ338" s="24" t="s">
        <v>80</v>
      </c>
      <c r="BK338" s="232">
        <f>ROUND(I338*H338,2)</f>
        <v>0</v>
      </c>
      <c r="BL338" s="24" t="s">
        <v>193</v>
      </c>
      <c r="BM338" s="24" t="s">
        <v>980</v>
      </c>
    </row>
    <row r="339" s="11" customFormat="1">
      <c r="B339" s="233"/>
      <c r="C339" s="234"/>
      <c r="D339" s="235" t="s">
        <v>173</v>
      </c>
      <c r="E339" s="236" t="s">
        <v>21</v>
      </c>
      <c r="F339" s="237" t="s">
        <v>915</v>
      </c>
      <c r="G339" s="234"/>
      <c r="H339" s="236" t="s">
        <v>21</v>
      </c>
      <c r="I339" s="238"/>
      <c r="J339" s="234"/>
      <c r="K339" s="234"/>
      <c r="L339" s="239"/>
      <c r="M339" s="240"/>
      <c r="N339" s="241"/>
      <c r="O339" s="241"/>
      <c r="P339" s="241"/>
      <c r="Q339" s="241"/>
      <c r="R339" s="241"/>
      <c r="S339" s="241"/>
      <c r="T339" s="242"/>
      <c r="AT339" s="243" t="s">
        <v>173</v>
      </c>
      <c r="AU339" s="243" t="s">
        <v>82</v>
      </c>
      <c r="AV339" s="11" t="s">
        <v>80</v>
      </c>
      <c r="AW339" s="11" t="s">
        <v>35</v>
      </c>
      <c r="AX339" s="11" t="s">
        <v>72</v>
      </c>
      <c r="AY339" s="243" t="s">
        <v>164</v>
      </c>
    </row>
    <row r="340" s="11" customFormat="1">
      <c r="B340" s="233"/>
      <c r="C340" s="234"/>
      <c r="D340" s="235" t="s">
        <v>173</v>
      </c>
      <c r="E340" s="236" t="s">
        <v>21</v>
      </c>
      <c r="F340" s="237" t="s">
        <v>654</v>
      </c>
      <c r="G340" s="234"/>
      <c r="H340" s="236" t="s">
        <v>21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AT340" s="243" t="s">
        <v>173</v>
      </c>
      <c r="AU340" s="243" t="s">
        <v>82</v>
      </c>
      <c r="AV340" s="11" t="s">
        <v>80</v>
      </c>
      <c r="AW340" s="11" t="s">
        <v>35</v>
      </c>
      <c r="AX340" s="11" t="s">
        <v>72</v>
      </c>
      <c r="AY340" s="243" t="s">
        <v>164</v>
      </c>
    </row>
    <row r="341" s="11" customFormat="1">
      <c r="B341" s="233"/>
      <c r="C341" s="234"/>
      <c r="D341" s="235" t="s">
        <v>173</v>
      </c>
      <c r="E341" s="236" t="s">
        <v>21</v>
      </c>
      <c r="F341" s="237" t="s">
        <v>669</v>
      </c>
      <c r="G341" s="234"/>
      <c r="H341" s="236" t="s">
        <v>21</v>
      </c>
      <c r="I341" s="238"/>
      <c r="J341" s="234"/>
      <c r="K341" s="234"/>
      <c r="L341" s="239"/>
      <c r="M341" s="240"/>
      <c r="N341" s="241"/>
      <c r="O341" s="241"/>
      <c r="P341" s="241"/>
      <c r="Q341" s="241"/>
      <c r="R341" s="241"/>
      <c r="S341" s="241"/>
      <c r="T341" s="242"/>
      <c r="AT341" s="243" t="s">
        <v>173</v>
      </c>
      <c r="AU341" s="243" t="s">
        <v>82</v>
      </c>
      <c r="AV341" s="11" t="s">
        <v>80</v>
      </c>
      <c r="AW341" s="11" t="s">
        <v>35</v>
      </c>
      <c r="AX341" s="11" t="s">
        <v>72</v>
      </c>
      <c r="AY341" s="243" t="s">
        <v>164</v>
      </c>
    </row>
    <row r="342" s="12" customFormat="1">
      <c r="B342" s="244"/>
      <c r="C342" s="245"/>
      <c r="D342" s="235" t="s">
        <v>173</v>
      </c>
      <c r="E342" s="246" t="s">
        <v>21</v>
      </c>
      <c r="F342" s="247" t="s">
        <v>922</v>
      </c>
      <c r="G342" s="245"/>
      <c r="H342" s="248">
        <v>386.39999999999998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AT342" s="254" t="s">
        <v>173</v>
      </c>
      <c r="AU342" s="254" t="s">
        <v>82</v>
      </c>
      <c r="AV342" s="12" t="s">
        <v>82</v>
      </c>
      <c r="AW342" s="12" t="s">
        <v>35</v>
      </c>
      <c r="AX342" s="12" t="s">
        <v>72</v>
      </c>
      <c r="AY342" s="254" t="s">
        <v>164</v>
      </c>
    </row>
    <row r="343" s="13" customFormat="1">
      <c r="B343" s="255"/>
      <c r="C343" s="256"/>
      <c r="D343" s="235" t="s">
        <v>173</v>
      </c>
      <c r="E343" s="257" t="s">
        <v>21</v>
      </c>
      <c r="F343" s="258" t="s">
        <v>177</v>
      </c>
      <c r="G343" s="256"/>
      <c r="H343" s="259">
        <v>386.39999999999998</v>
      </c>
      <c r="I343" s="260"/>
      <c r="J343" s="256"/>
      <c r="K343" s="256"/>
      <c r="L343" s="261"/>
      <c r="M343" s="262"/>
      <c r="N343" s="263"/>
      <c r="O343" s="263"/>
      <c r="P343" s="263"/>
      <c r="Q343" s="263"/>
      <c r="R343" s="263"/>
      <c r="S343" s="263"/>
      <c r="T343" s="264"/>
      <c r="AT343" s="265" t="s">
        <v>173</v>
      </c>
      <c r="AU343" s="265" t="s">
        <v>82</v>
      </c>
      <c r="AV343" s="13" t="s">
        <v>171</v>
      </c>
      <c r="AW343" s="13" t="s">
        <v>35</v>
      </c>
      <c r="AX343" s="13" t="s">
        <v>80</v>
      </c>
      <c r="AY343" s="265" t="s">
        <v>164</v>
      </c>
    </row>
    <row r="344" s="1" customFormat="1" ht="25.5" customHeight="1">
      <c r="B344" s="46"/>
      <c r="C344" s="221" t="s">
        <v>438</v>
      </c>
      <c r="D344" s="221" t="s">
        <v>166</v>
      </c>
      <c r="E344" s="222" t="s">
        <v>666</v>
      </c>
      <c r="F344" s="223" t="s">
        <v>667</v>
      </c>
      <c r="G344" s="224" t="s">
        <v>169</v>
      </c>
      <c r="H344" s="225">
        <v>0.54000000000000004</v>
      </c>
      <c r="I344" s="226"/>
      <c r="J344" s="227">
        <f>ROUND(I344*H344,2)</f>
        <v>0</v>
      </c>
      <c r="K344" s="223" t="s">
        <v>170</v>
      </c>
      <c r="L344" s="72"/>
      <c r="M344" s="228" t="s">
        <v>21</v>
      </c>
      <c r="N344" s="229" t="s">
        <v>43</v>
      </c>
      <c r="O344" s="47"/>
      <c r="P344" s="230">
        <f>O344*H344</f>
        <v>0</v>
      </c>
      <c r="Q344" s="230">
        <v>0</v>
      </c>
      <c r="R344" s="230">
        <f>Q344*H344</f>
        <v>0</v>
      </c>
      <c r="S344" s="230">
        <v>0</v>
      </c>
      <c r="T344" s="231">
        <f>S344*H344</f>
        <v>0</v>
      </c>
      <c r="AR344" s="24" t="s">
        <v>193</v>
      </c>
      <c r="AT344" s="24" t="s">
        <v>166</v>
      </c>
      <c r="AU344" s="24" t="s">
        <v>82</v>
      </c>
      <c r="AY344" s="24" t="s">
        <v>164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24" t="s">
        <v>80</v>
      </c>
      <c r="BK344" s="232">
        <f>ROUND(I344*H344,2)</f>
        <v>0</v>
      </c>
      <c r="BL344" s="24" t="s">
        <v>193</v>
      </c>
      <c r="BM344" s="24" t="s">
        <v>981</v>
      </c>
    </row>
    <row r="345" s="11" customFormat="1">
      <c r="B345" s="233"/>
      <c r="C345" s="234"/>
      <c r="D345" s="235" t="s">
        <v>173</v>
      </c>
      <c r="E345" s="236" t="s">
        <v>21</v>
      </c>
      <c r="F345" s="237" t="s">
        <v>915</v>
      </c>
      <c r="G345" s="234"/>
      <c r="H345" s="236" t="s">
        <v>21</v>
      </c>
      <c r="I345" s="238"/>
      <c r="J345" s="234"/>
      <c r="K345" s="234"/>
      <c r="L345" s="239"/>
      <c r="M345" s="240"/>
      <c r="N345" s="241"/>
      <c r="O345" s="241"/>
      <c r="P345" s="241"/>
      <c r="Q345" s="241"/>
      <c r="R345" s="241"/>
      <c r="S345" s="241"/>
      <c r="T345" s="242"/>
      <c r="AT345" s="243" t="s">
        <v>173</v>
      </c>
      <c r="AU345" s="243" t="s">
        <v>82</v>
      </c>
      <c r="AV345" s="11" t="s">
        <v>80</v>
      </c>
      <c r="AW345" s="11" t="s">
        <v>35</v>
      </c>
      <c r="AX345" s="11" t="s">
        <v>72</v>
      </c>
      <c r="AY345" s="243" t="s">
        <v>164</v>
      </c>
    </row>
    <row r="346" s="11" customFormat="1">
      <c r="B346" s="233"/>
      <c r="C346" s="234"/>
      <c r="D346" s="235" t="s">
        <v>173</v>
      </c>
      <c r="E346" s="236" t="s">
        <v>21</v>
      </c>
      <c r="F346" s="237" t="s">
        <v>942</v>
      </c>
      <c r="G346" s="234"/>
      <c r="H346" s="236" t="s">
        <v>21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2"/>
      <c r="AT346" s="243" t="s">
        <v>173</v>
      </c>
      <c r="AU346" s="243" t="s">
        <v>82</v>
      </c>
      <c r="AV346" s="11" t="s">
        <v>80</v>
      </c>
      <c r="AW346" s="11" t="s">
        <v>35</v>
      </c>
      <c r="AX346" s="11" t="s">
        <v>72</v>
      </c>
      <c r="AY346" s="243" t="s">
        <v>164</v>
      </c>
    </row>
    <row r="347" s="11" customFormat="1">
      <c r="B347" s="233"/>
      <c r="C347" s="234"/>
      <c r="D347" s="235" t="s">
        <v>173</v>
      </c>
      <c r="E347" s="236" t="s">
        <v>21</v>
      </c>
      <c r="F347" s="237" t="s">
        <v>669</v>
      </c>
      <c r="G347" s="234"/>
      <c r="H347" s="236" t="s">
        <v>21</v>
      </c>
      <c r="I347" s="238"/>
      <c r="J347" s="234"/>
      <c r="K347" s="234"/>
      <c r="L347" s="239"/>
      <c r="M347" s="240"/>
      <c r="N347" s="241"/>
      <c r="O347" s="241"/>
      <c r="P347" s="241"/>
      <c r="Q347" s="241"/>
      <c r="R347" s="241"/>
      <c r="S347" s="241"/>
      <c r="T347" s="242"/>
      <c r="AT347" s="243" t="s">
        <v>173</v>
      </c>
      <c r="AU347" s="243" t="s">
        <v>82</v>
      </c>
      <c r="AV347" s="11" t="s">
        <v>80</v>
      </c>
      <c r="AW347" s="11" t="s">
        <v>35</v>
      </c>
      <c r="AX347" s="11" t="s">
        <v>72</v>
      </c>
      <c r="AY347" s="243" t="s">
        <v>164</v>
      </c>
    </row>
    <row r="348" s="12" customFormat="1">
      <c r="B348" s="244"/>
      <c r="C348" s="245"/>
      <c r="D348" s="235" t="s">
        <v>173</v>
      </c>
      <c r="E348" s="246" t="s">
        <v>21</v>
      </c>
      <c r="F348" s="247" t="s">
        <v>976</v>
      </c>
      <c r="G348" s="245"/>
      <c r="H348" s="248">
        <v>0.54000000000000004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AT348" s="254" t="s">
        <v>173</v>
      </c>
      <c r="AU348" s="254" t="s">
        <v>82</v>
      </c>
      <c r="AV348" s="12" t="s">
        <v>82</v>
      </c>
      <c r="AW348" s="12" t="s">
        <v>35</v>
      </c>
      <c r="AX348" s="12" t="s">
        <v>72</v>
      </c>
      <c r="AY348" s="254" t="s">
        <v>164</v>
      </c>
    </row>
    <row r="349" s="13" customFormat="1">
      <c r="B349" s="255"/>
      <c r="C349" s="256"/>
      <c r="D349" s="235" t="s">
        <v>173</v>
      </c>
      <c r="E349" s="257" t="s">
        <v>21</v>
      </c>
      <c r="F349" s="258" t="s">
        <v>177</v>
      </c>
      <c r="G349" s="256"/>
      <c r="H349" s="259">
        <v>0.54000000000000004</v>
      </c>
      <c r="I349" s="260"/>
      <c r="J349" s="256"/>
      <c r="K349" s="256"/>
      <c r="L349" s="261"/>
      <c r="M349" s="262"/>
      <c r="N349" s="263"/>
      <c r="O349" s="263"/>
      <c r="P349" s="263"/>
      <c r="Q349" s="263"/>
      <c r="R349" s="263"/>
      <c r="S349" s="263"/>
      <c r="T349" s="264"/>
      <c r="AT349" s="265" t="s">
        <v>173</v>
      </c>
      <c r="AU349" s="265" t="s">
        <v>82</v>
      </c>
      <c r="AV349" s="13" t="s">
        <v>171</v>
      </c>
      <c r="AW349" s="13" t="s">
        <v>35</v>
      </c>
      <c r="AX349" s="13" t="s">
        <v>80</v>
      </c>
      <c r="AY349" s="265" t="s">
        <v>164</v>
      </c>
    </row>
    <row r="350" s="1" customFormat="1" ht="16.5" customHeight="1">
      <c r="B350" s="46"/>
      <c r="C350" s="266" t="s">
        <v>443</v>
      </c>
      <c r="D350" s="266" t="s">
        <v>238</v>
      </c>
      <c r="E350" s="267" t="s">
        <v>676</v>
      </c>
      <c r="F350" s="268" t="s">
        <v>677</v>
      </c>
      <c r="G350" s="269" t="s">
        <v>340</v>
      </c>
      <c r="H350" s="270">
        <v>3.2400000000000002</v>
      </c>
      <c r="I350" s="271"/>
      <c r="J350" s="272">
        <f>ROUND(I350*H350,2)</f>
        <v>0</v>
      </c>
      <c r="K350" s="268" t="s">
        <v>21</v>
      </c>
      <c r="L350" s="273"/>
      <c r="M350" s="274" t="s">
        <v>21</v>
      </c>
      <c r="N350" s="275" t="s">
        <v>43</v>
      </c>
      <c r="O350" s="47"/>
      <c r="P350" s="230">
        <f>O350*H350</f>
        <v>0</v>
      </c>
      <c r="Q350" s="230">
        <v>0.001</v>
      </c>
      <c r="R350" s="230">
        <f>Q350*H350</f>
        <v>0.0032400000000000003</v>
      </c>
      <c r="S350" s="230">
        <v>0</v>
      </c>
      <c r="T350" s="231">
        <f>S350*H350</f>
        <v>0</v>
      </c>
      <c r="AR350" s="24" t="s">
        <v>370</v>
      </c>
      <c r="AT350" s="24" t="s">
        <v>238</v>
      </c>
      <c r="AU350" s="24" t="s">
        <v>82</v>
      </c>
      <c r="AY350" s="24" t="s">
        <v>164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24" t="s">
        <v>80</v>
      </c>
      <c r="BK350" s="232">
        <f>ROUND(I350*H350,2)</f>
        <v>0</v>
      </c>
      <c r="BL350" s="24" t="s">
        <v>193</v>
      </c>
      <c r="BM350" s="24" t="s">
        <v>982</v>
      </c>
    </row>
    <row r="351" s="11" customFormat="1">
      <c r="B351" s="233"/>
      <c r="C351" s="234"/>
      <c r="D351" s="235" t="s">
        <v>173</v>
      </c>
      <c r="E351" s="236" t="s">
        <v>21</v>
      </c>
      <c r="F351" s="237" t="s">
        <v>915</v>
      </c>
      <c r="G351" s="234"/>
      <c r="H351" s="236" t="s">
        <v>21</v>
      </c>
      <c r="I351" s="238"/>
      <c r="J351" s="234"/>
      <c r="K351" s="234"/>
      <c r="L351" s="239"/>
      <c r="M351" s="240"/>
      <c r="N351" s="241"/>
      <c r="O351" s="241"/>
      <c r="P351" s="241"/>
      <c r="Q351" s="241"/>
      <c r="R351" s="241"/>
      <c r="S351" s="241"/>
      <c r="T351" s="242"/>
      <c r="AT351" s="243" t="s">
        <v>173</v>
      </c>
      <c r="AU351" s="243" t="s">
        <v>82</v>
      </c>
      <c r="AV351" s="11" t="s">
        <v>80</v>
      </c>
      <c r="AW351" s="11" t="s">
        <v>35</v>
      </c>
      <c r="AX351" s="11" t="s">
        <v>72</v>
      </c>
      <c r="AY351" s="243" t="s">
        <v>164</v>
      </c>
    </row>
    <row r="352" s="11" customFormat="1">
      <c r="B352" s="233"/>
      <c r="C352" s="234"/>
      <c r="D352" s="235" t="s">
        <v>173</v>
      </c>
      <c r="E352" s="236" t="s">
        <v>21</v>
      </c>
      <c r="F352" s="237" t="s">
        <v>942</v>
      </c>
      <c r="G352" s="234"/>
      <c r="H352" s="236" t="s">
        <v>21</v>
      </c>
      <c r="I352" s="238"/>
      <c r="J352" s="234"/>
      <c r="K352" s="234"/>
      <c r="L352" s="239"/>
      <c r="M352" s="240"/>
      <c r="N352" s="241"/>
      <c r="O352" s="241"/>
      <c r="P352" s="241"/>
      <c r="Q352" s="241"/>
      <c r="R352" s="241"/>
      <c r="S352" s="241"/>
      <c r="T352" s="242"/>
      <c r="AT352" s="243" t="s">
        <v>173</v>
      </c>
      <c r="AU352" s="243" t="s">
        <v>82</v>
      </c>
      <c r="AV352" s="11" t="s">
        <v>80</v>
      </c>
      <c r="AW352" s="11" t="s">
        <v>35</v>
      </c>
      <c r="AX352" s="11" t="s">
        <v>72</v>
      </c>
      <c r="AY352" s="243" t="s">
        <v>164</v>
      </c>
    </row>
    <row r="353" s="11" customFormat="1">
      <c r="B353" s="233"/>
      <c r="C353" s="234"/>
      <c r="D353" s="235" t="s">
        <v>173</v>
      </c>
      <c r="E353" s="236" t="s">
        <v>21</v>
      </c>
      <c r="F353" s="237" t="s">
        <v>669</v>
      </c>
      <c r="G353" s="234"/>
      <c r="H353" s="236" t="s">
        <v>21</v>
      </c>
      <c r="I353" s="238"/>
      <c r="J353" s="234"/>
      <c r="K353" s="234"/>
      <c r="L353" s="239"/>
      <c r="M353" s="240"/>
      <c r="N353" s="241"/>
      <c r="O353" s="241"/>
      <c r="P353" s="241"/>
      <c r="Q353" s="241"/>
      <c r="R353" s="241"/>
      <c r="S353" s="241"/>
      <c r="T353" s="242"/>
      <c r="AT353" s="243" t="s">
        <v>173</v>
      </c>
      <c r="AU353" s="243" t="s">
        <v>82</v>
      </c>
      <c r="AV353" s="11" t="s">
        <v>80</v>
      </c>
      <c r="AW353" s="11" t="s">
        <v>35</v>
      </c>
      <c r="AX353" s="11" t="s">
        <v>72</v>
      </c>
      <c r="AY353" s="243" t="s">
        <v>164</v>
      </c>
    </row>
    <row r="354" s="12" customFormat="1">
      <c r="B354" s="244"/>
      <c r="C354" s="245"/>
      <c r="D354" s="235" t="s">
        <v>173</v>
      </c>
      <c r="E354" s="246" t="s">
        <v>21</v>
      </c>
      <c r="F354" s="247" t="s">
        <v>983</v>
      </c>
      <c r="G354" s="245"/>
      <c r="H354" s="248">
        <v>3.2400000000000002</v>
      </c>
      <c r="I354" s="249"/>
      <c r="J354" s="245"/>
      <c r="K354" s="245"/>
      <c r="L354" s="250"/>
      <c r="M354" s="251"/>
      <c r="N354" s="252"/>
      <c r="O354" s="252"/>
      <c r="P354" s="252"/>
      <c r="Q354" s="252"/>
      <c r="R354" s="252"/>
      <c r="S354" s="252"/>
      <c r="T354" s="253"/>
      <c r="AT354" s="254" t="s">
        <v>173</v>
      </c>
      <c r="AU354" s="254" t="s">
        <v>82</v>
      </c>
      <c r="AV354" s="12" t="s">
        <v>82</v>
      </c>
      <c r="AW354" s="12" t="s">
        <v>35</v>
      </c>
      <c r="AX354" s="12" t="s">
        <v>72</v>
      </c>
      <c r="AY354" s="254" t="s">
        <v>164</v>
      </c>
    </row>
    <row r="355" s="13" customFormat="1">
      <c r="B355" s="255"/>
      <c r="C355" s="256"/>
      <c r="D355" s="235" t="s">
        <v>173</v>
      </c>
      <c r="E355" s="257" t="s">
        <v>21</v>
      </c>
      <c r="F355" s="258" t="s">
        <v>177</v>
      </c>
      <c r="G355" s="256"/>
      <c r="H355" s="259">
        <v>3.2400000000000002</v>
      </c>
      <c r="I355" s="260"/>
      <c r="J355" s="256"/>
      <c r="K355" s="256"/>
      <c r="L355" s="261"/>
      <c r="M355" s="262"/>
      <c r="N355" s="263"/>
      <c r="O355" s="263"/>
      <c r="P355" s="263"/>
      <c r="Q355" s="263"/>
      <c r="R355" s="263"/>
      <c r="S355" s="263"/>
      <c r="T355" s="264"/>
      <c r="AT355" s="265" t="s">
        <v>173</v>
      </c>
      <c r="AU355" s="265" t="s">
        <v>82</v>
      </c>
      <c r="AV355" s="13" t="s">
        <v>171</v>
      </c>
      <c r="AW355" s="13" t="s">
        <v>35</v>
      </c>
      <c r="AX355" s="13" t="s">
        <v>80</v>
      </c>
      <c r="AY355" s="265" t="s">
        <v>164</v>
      </c>
    </row>
    <row r="356" s="1" customFormat="1" ht="38.25" customHeight="1">
      <c r="B356" s="46"/>
      <c r="C356" s="221" t="s">
        <v>449</v>
      </c>
      <c r="D356" s="221" t="s">
        <v>166</v>
      </c>
      <c r="E356" s="222" t="s">
        <v>684</v>
      </c>
      <c r="F356" s="223" t="s">
        <v>685</v>
      </c>
      <c r="G356" s="224" t="s">
        <v>169</v>
      </c>
      <c r="H356" s="225">
        <v>64.400000000000006</v>
      </c>
      <c r="I356" s="226"/>
      <c r="J356" s="227">
        <f>ROUND(I356*H356,2)</f>
        <v>0</v>
      </c>
      <c r="K356" s="223" t="s">
        <v>170</v>
      </c>
      <c r="L356" s="72"/>
      <c r="M356" s="228" t="s">
        <v>21</v>
      </c>
      <c r="N356" s="229" t="s">
        <v>43</v>
      </c>
      <c r="O356" s="47"/>
      <c r="P356" s="230">
        <f>O356*H356</f>
        <v>0</v>
      </c>
      <c r="Q356" s="230">
        <v>0</v>
      </c>
      <c r="R356" s="230">
        <f>Q356*H356</f>
        <v>0</v>
      </c>
      <c r="S356" s="230">
        <v>0</v>
      </c>
      <c r="T356" s="231">
        <f>S356*H356</f>
        <v>0</v>
      </c>
      <c r="AR356" s="24" t="s">
        <v>193</v>
      </c>
      <c r="AT356" s="24" t="s">
        <v>166</v>
      </c>
      <c r="AU356" s="24" t="s">
        <v>82</v>
      </c>
      <c r="AY356" s="24" t="s">
        <v>164</v>
      </c>
      <c r="BE356" s="232">
        <f>IF(N356="základní",J356,0)</f>
        <v>0</v>
      </c>
      <c r="BF356" s="232">
        <f>IF(N356="snížená",J356,0)</f>
        <v>0</v>
      </c>
      <c r="BG356" s="232">
        <f>IF(N356="zákl. přenesená",J356,0)</f>
        <v>0</v>
      </c>
      <c r="BH356" s="232">
        <f>IF(N356="sníž. přenesená",J356,0)</f>
        <v>0</v>
      </c>
      <c r="BI356" s="232">
        <f>IF(N356="nulová",J356,0)</f>
        <v>0</v>
      </c>
      <c r="BJ356" s="24" t="s">
        <v>80</v>
      </c>
      <c r="BK356" s="232">
        <f>ROUND(I356*H356,2)</f>
        <v>0</v>
      </c>
      <c r="BL356" s="24" t="s">
        <v>193</v>
      </c>
      <c r="BM356" s="24" t="s">
        <v>984</v>
      </c>
    </row>
    <row r="357" s="11" customFormat="1">
      <c r="B357" s="233"/>
      <c r="C357" s="234"/>
      <c r="D357" s="235" t="s">
        <v>173</v>
      </c>
      <c r="E357" s="236" t="s">
        <v>21</v>
      </c>
      <c r="F357" s="237" t="s">
        <v>915</v>
      </c>
      <c r="G357" s="234"/>
      <c r="H357" s="236" t="s">
        <v>21</v>
      </c>
      <c r="I357" s="238"/>
      <c r="J357" s="234"/>
      <c r="K357" s="234"/>
      <c r="L357" s="239"/>
      <c r="M357" s="240"/>
      <c r="N357" s="241"/>
      <c r="O357" s="241"/>
      <c r="P357" s="241"/>
      <c r="Q357" s="241"/>
      <c r="R357" s="241"/>
      <c r="S357" s="241"/>
      <c r="T357" s="242"/>
      <c r="AT357" s="243" t="s">
        <v>173</v>
      </c>
      <c r="AU357" s="243" t="s">
        <v>82</v>
      </c>
      <c r="AV357" s="11" t="s">
        <v>80</v>
      </c>
      <c r="AW357" s="11" t="s">
        <v>35</v>
      </c>
      <c r="AX357" s="11" t="s">
        <v>72</v>
      </c>
      <c r="AY357" s="243" t="s">
        <v>164</v>
      </c>
    </row>
    <row r="358" s="11" customFormat="1">
      <c r="B358" s="233"/>
      <c r="C358" s="234"/>
      <c r="D358" s="235" t="s">
        <v>173</v>
      </c>
      <c r="E358" s="236" t="s">
        <v>21</v>
      </c>
      <c r="F358" s="237" t="s">
        <v>654</v>
      </c>
      <c r="G358" s="234"/>
      <c r="H358" s="236" t="s">
        <v>21</v>
      </c>
      <c r="I358" s="238"/>
      <c r="J358" s="234"/>
      <c r="K358" s="234"/>
      <c r="L358" s="239"/>
      <c r="M358" s="240"/>
      <c r="N358" s="241"/>
      <c r="O358" s="241"/>
      <c r="P358" s="241"/>
      <c r="Q358" s="241"/>
      <c r="R358" s="241"/>
      <c r="S358" s="241"/>
      <c r="T358" s="242"/>
      <c r="AT358" s="243" t="s">
        <v>173</v>
      </c>
      <c r="AU358" s="243" t="s">
        <v>82</v>
      </c>
      <c r="AV358" s="11" t="s">
        <v>80</v>
      </c>
      <c r="AW358" s="11" t="s">
        <v>35</v>
      </c>
      <c r="AX358" s="11" t="s">
        <v>72</v>
      </c>
      <c r="AY358" s="243" t="s">
        <v>164</v>
      </c>
    </row>
    <row r="359" s="11" customFormat="1">
      <c r="B359" s="233"/>
      <c r="C359" s="234"/>
      <c r="D359" s="235" t="s">
        <v>173</v>
      </c>
      <c r="E359" s="236" t="s">
        <v>21</v>
      </c>
      <c r="F359" s="237" t="s">
        <v>687</v>
      </c>
      <c r="G359" s="234"/>
      <c r="H359" s="236" t="s">
        <v>21</v>
      </c>
      <c r="I359" s="238"/>
      <c r="J359" s="234"/>
      <c r="K359" s="234"/>
      <c r="L359" s="239"/>
      <c r="M359" s="240"/>
      <c r="N359" s="241"/>
      <c r="O359" s="241"/>
      <c r="P359" s="241"/>
      <c r="Q359" s="241"/>
      <c r="R359" s="241"/>
      <c r="S359" s="241"/>
      <c r="T359" s="242"/>
      <c r="AT359" s="243" t="s">
        <v>173</v>
      </c>
      <c r="AU359" s="243" t="s">
        <v>82</v>
      </c>
      <c r="AV359" s="11" t="s">
        <v>80</v>
      </c>
      <c r="AW359" s="11" t="s">
        <v>35</v>
      </c>
      <c r="AX359" s="11" t="s">
        <v>72</v>
      </c>
      <c r="AY359" s="243" t="s">
        <v>164</v>
      </c>
    </row>
    <row r="360" s="12" customFormat="1">
      <c r="B360" s="244"/>
      <c r="C360" s="245"/>
      <c r="D360" s="235" t="s">
        <v>173</v>
      </c>
      <c r="E360" s="246" t="s">
        <v>21</v>
      </c>
      <c r="F360" s="247" t="s">
        <v>916</v>
      </c>
      <c r="G360" s="245"/>
      <c r="H360" s="248">
        <v>64.400000000000006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AT360" s="254" t="s">
        <v>173</v>
      </c>
      <c r="AU360" s="254" t="s">
        <v>82</v>
      </c>
      <c r="AV360" s="12" t="s">
        <v>82</v>
      </c>
      <c r="AW360" s="12" t="s">
        <v>35</v>
      </c>
      <c r="AX360" s="12" t="s">
        <v>72</v>
      </c>
      <c r="AY360" s="254" t="s">
        <v>164</v>
      </c>
    </row>
    <row r="361" s="11" customFormat="1">
      <c r="B361" s="233"/>
      <c r="C361" s="234"/>
      <c r="D361" s="235" t="s">
        <v>173</v>
      </c>
      <c r="E361" s="236" t="s">
        <v>21</v>
      </c>
      <c r="F361" s="237" t="s">
        <v>688</v>
      </c>
      <c r="G361" s="234"/>
      <c r="H361" s="236" t="s">
        <v>21</v>
      </c>
      <c r="I361" s="238"/>
      <c r="J361" s="234"/>
      <c r="K361" s="234"/>
      <c r="L361" s="239"/>
      <c r="M361" s="240"/>
      <c r="N361" s="241"/>
      <c r="O361" s="241"/>
      <c r="P361" s="241"/>
      <c r="Q361" s="241"/>
      <c r="R361" s="241"/>
      <c r="S361" s="241"/>
      <c r="T361" s="242"/>
      <c r="AT361" s="243" t="s">
        <v>173</v>
      </c>
      <c r="AU361" s="243" t="s">
        <v>82</v>
      </c>
      <c r="AV361" s="11" t="s">
        <v>80</v>
      </c>
      <c r="AW361" s="11" t="s">
        <v>35</v>
      </c>
      <c r="AX361" s="11" t="s">
        <v>72</v>
      </c>
      <c r="AY361" s="243" t="s">
        <v>164</v>
      </c>
    </row>
    <row r="362" s="13" customFormat="1">
      <c r="B362" s="255"/>
      <c r="C362" s="256"/>
      <c r="D362" s="235" t="s">
        <v>173</v>
      </c>
      <c r="E362" s="257" t="s">
        <v>21</v>
      </c>
      <c r="F362" s="258" t="s">
        <v>177</v>
      </c>
      <c r="G362" s="256"/>
      <c r="H362" s="259">
        <v>64.400000000000006</v>
      </c>
      <c r="I362" s="260"/>
      <c r="J362" s="256"/>
      <c r="K362" s="256"/>
      <c r="L362" s="261"/>
      <c r="M362" s="262"/>
      <c r="N362" s="263"/>
      <c r="O362" s="263"/>
      <c r="P362" s="263"/>
      <c r="Q362" s="263"/>
      <c r="R362" s="263"/>
      <c r="S362" s="263"/>
      <c r="T362" s="264"/>
      <c r="AT362" s="265" t="s">
        <v>173</v>
      </c>
      <c r="AU362" s="265" t="s">
        <v>82</v>
      </c>
      <c r="AV362" s="13" t="s">
        <v>171</v>
      </c>
      <c r="AW362" s="13" t="s">
        <v>35</v>
      </c>
      <c r="AX362" s="13" t="s">
        <v>80</v>
      </c>
      <c r="AY362" s="265" t="s">
        <v>164</v>
      </c>
    </row>
    <row r="363" s="1" customFormat="1" ht="38.25" customHeight="1">
      <c r="B363" s="46"/>
      <c r="C363" s="266" t="s">
        <v>454</v>
      </c>
      <c r="D363" s="266" t="s">
        <v>238</v>
      </c>
      <c r="E363" s="267" t="s">
        <v>690</v>
      </c>
      <c r="F363" s="268" t="s">
        <v>691</v>
      </c>
      <c r="G363" s="269" t="s">
        <v>340</v>
      </c>
      <c r="H363" s="270">
        <v>161</v>
      </c>
      <c r="I363" s="271"/>
      <c r="J363" s="272">
        <f>ROUND(I363*H363,2)</f>
        <v>0</v>
      </c>
      <c r="K363" s="268" t="s">
        <v>21</v>
      </c>
      <c r="L363" s="273"/>
      <c r="M363" s="274" t="s">
        <v>21</v>
      </c>
      <c r="N363" s="275" t="s">
        <v>43</v>
      </c>
      <c r="O363" s="47"/>
      <c r="P363" s="230">
        <f>O363*H363</f>
        <v>0</v>
      </c>
      <c r="Q363" s="230">
        <v>0.001</v>
      </c>
      <c r="R363" s="230">
        <f>Q363*H363</f>
        <v>0.161</v>
      </c>
      <c r="S363" s="230">
        <v>0</v>
      </c>
      <c r="T363" s="231">
        <f>S363*H363</f>
        <v>0</v>
      </c>
      <c r="AR363" s="24" t="s">
        <v>370</v>
      </c>
      <c r="AT363" s="24" t="s">
        <v>238</v>
      </c>
      <c r="AU363" s="24" t="s">
        <v>82</v>
      </c>
      <c r="AY363" s="24" t="s">
        <v>164</v>
      </c>
      <c r="BE363" s="232">
        <f>IF(N363="základní",J363,0)</f>
        <v>0</v>
      </c>
      <c r="BF363" s="232">
        <f>IF(N363="snížená",J363,0)</f>
        <v>0</v>
      </c>
      <c r="BG363" s="232">
        <f>IF(N363="zákl. přenesená",J363,0)</f>
        <v>0</v>
      </c>
      <c r="BH363" s="232">
        <f>IF(N363="sníž. přenesená",J363,0)</f>
        <v>0</v>
      </c>
      <c r="BI363" s="232">
        <f>IF(N363="nulová",J363,0)</f>
        <v>0</v>
      </c>
      <c r="BJ363" s="24" t="s">
        <v>80</v>
      </c>
      <c r="BK363" s="232">
        <f>ROUND(I363*H363,2)</f>
        <v>0</v>
      </c>
      <c r="BL363" s="24" t="s">
        <v>193</v>
      </c>
      <c r="BM363" s="24" t="s">
        <v>985</v>
      </c>
    </row>
    <row r="364" s="11" customFormat="1">
      <c r="B364" s="233"/>
      <c r="C364" s="234"/>
      <c r="D364" s="235" t="s">
        <v>173</v>
      </c>
      <c r="E364" s="236" t="s">
        <v>21</v>
      </c>
      <c r="F364" s="237" t="s">
        <v>688</v>
      </c>
      <c r="G364" s="234"/>
      <c r="H364" s="236" t="s">
        <v>21</v>
      </c>
      <c r="I364" s="238"/>
      <c r="J364" s="234"/>
      <c r="K364" s="234"/>
      <c r="L364" s="239"/>
      <c r="M364" s="240"/>
      <c r="N364" s="241"/>
      <c r="O364" s="241"/>
      <c r="P364" s="241"/>
      <c r="Q364" s="241"/>
      <c r="R364" s="241"/>
      <c r="S364" s="241"/>
      <c r="T364" s="242"/>
      <c r="AT364" s="243" t="s">
        <v>173</v>
      </c>
      <c r="AU364" s="243" t="s">
        <v>82</v>
      </c>
      <c r="AV364" s="11" t="s">
        <v>80</v>
      </c>
      <c r="AW364" s="11" t="s">
        <v>35</v>
      </c>
      <c r="AX364" s="11" t="s">
        <v>72</v>
      </c>
      <c r="AY364" s="243" t="s">
        <v>164</v>
      </c>
    </row>
    <row r="365" s="11" customFormat="1">
      <c r="B365" s="233"/>
      <c r="C365" s="234"/>
      <c r="D365" s="235" t="s">
        <v>173</v>
      </c>
      <c r="E365" s="236" t="s">
        <v>21</v>
      </c>
      <c r="F365" s="237" t="s">
        <v>915</v>
      </c>
      <c r="G365" s="234"/>
      <c r="H365" s="236" t="s">
        <v>21</v>
      </c>
      <c r="I365" s="238"/>
      <c r="J365" s="234"/>
      <c r="K365" s="234"/>
      <c r="L365" s="239"/>
      <c r="M365" s="240"/>
      <c r="N365" s="241"/>
      <c r="O365" s="241"/>
      <c r="P365" s="241"/>
      <c r="Q365" s="241"/>
      <c r="R365" s="241"/>
      <c r="S365" s="241"/>
      <c r="T365" s="242"/>
      <c r="AT365" s="243" t="s">
        <v>173</v>
      </c>
      <c r="AU365" s="243" t="s">
        <v>82</v>
      </c>
      <c r="AV365" s="11" t="s">
        <v>80</v>
      </c>
      <c r="AW365" s="11" t="s">
        <v>35</v>
      </c>
      <c r="AX365" s="11" t="s">
        <v>72</v>
      </c>
      <c r="AY365" s="243" t="s">
        <v>164</v>
      </c>
    </row>
    <row r="366" s="11" customFormat="1">
      <c r="B366" s="233"/>
      <c r="C366" s="234"/>
      <c r="D366" s="235" t="s">
        <v>173</v>
      </c>
      <c r="E366" s="236" t="s">
        <v>21</v>
      </c>
      <c r="F366" s="237" t="s">
        <v>654</v>
      </c>
      <c r="G366" s="234"/>
      <c r="H366" s="236" t="s">
        <v>21</v>
      </c>
      <c r="I366" s="238"/>
      <c r="J366" s="234"/>
      <c r="K366" s="234"/>
      <c r="L366" s="239"/>
      <c r="M366" s="240"/>
      <c r="N366" s="241"/>
      <c r="O366" s="241"/>
      <c r="P366" s="241"/>
      <c r="Q366" s="241"/>
      <c r="R366" s="241"/>
      <c r="S366" s="241"/>
      <c r="T366" s="242"/>
      <c r="AT366" s="243" t="s">
        <v>173</v>
      </c>
      <c r="AU366" s="243" t="s">
        <v>82</v>
      </c>
      <c r="AV366" s="11" t="s">
        <v>80</v>
      </c>
      <c r="AW366" s="11" t="s">
        <v>35</v>
      </c>
      <c r="AX366" s="11" t="s">
        <v>72</v>
      </c>
      <c r="AY366" s="243" t="s">
        <v>164</v>
      </c>
    </row>
    <row r="367" s="11" customFormat="1">
      <c r="B367" s="233"/>
      <c r="C367" s="234"/>
      <c r="D367" s="235" t="s">
        <v>173</v>
      </c>
      <c r="E367" s="236" t="s">
        <v>21</v>
      </c>
      <c r="F367" s="237" t="s">
        <v>687</v>
      </c>
      <c r="G367" s="234"/>
      <c r="H367" s="236" t="s">
        <v>21</v>
      </c>
      <c r="I367" s="238"/>
      <c r="J367" s="234"/>
      <c r="K367" s="234"/>
      <c r="L367" s="239"/>
      <c r="M367" s="240"/>
      <c r="N367" s="241"/>
      <c r="O367" s="241"/>
      <c r="P367" s="241"/>
      <c r="Q367" s="241"/>
      <c r="R367" s="241"/>
      <c r="S367" s="241"/>
      <c r="T367" s="242"/>
      <c r="AT367" s="243" t="s">
        <v>173</v>
      </c>
      <c r="AU367" s="243" t="s">
        <v>82</v>
      </c>
      <c r="AV367" s="11" t="s">
        <v>80</v>
      </c>
      <c r="AW367" s="11" t="s">
        <v>35</v>
      </c>
      <c r="AX367" s="11" t="s">
        <v>72</v>
      </c>
      <c r="AY367" s="243" t="s">
        <v>164</v>
      </c>
    </row>
    <row r="368" s="12" customFormat="1">
      <c r="B368" s="244"/>
      <c r="C368" s="245"/>
      <c r="D368" s="235" t="s">
        <v>173</v>
      </c>
      <c r="E368" s="246" t="s">
        <v>21</v>
      </c>
      <c r="F368" s="247" t="s">
        <v>986</v>
      </c>
      <c r="G368" s="245"/>
      <c r="H368" s="248">
        <v>161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3"/>
      <c r="AT368" s="254" t="s">
        <v>173</v>
      </c>
      <c r="AU368" s="254" t="s">
        <v>82</v>
      </c>
      <c r="AV368" s="12" t="s">
        <v>82</v>
      </c>
      <c r="AW368" s="12" t="s">
        <v>35</v>
      </c>
      <c r="AX368" s="12" t="s">
        <v>72</v>
      </c>
      <c r="AY368" s="254" t="s">
        <v>164</v>
      </c>
    </row>
    <row r="369" s="13" customFormat="1">
      <c r="B369" s="255"/>
      <c r="C369" s="256"/>
      <c r="D369" s="235" t="s">
        <v>173</v>
      </c>
      <c r="E369" s="257" t="s">
        <v>21</v>
      </c>
      <c r="F369" s="258" t="s">
        <v>177</v>
      </c>
      <c r="G369" s="256"/>
      <c r="H369" s="259">
        <v>161</v>
      </c>
      <c r="I369" s="260"/>
      <c r="J369" s="256"/>
      <c r="K369" s="256"/>
      <c r="L369" s="261"/>
      <c r="M369" s="262"/>
      <c r="N369" s="263"/>
      <c r="O369" s="263"/>
      <c r="P369" s="263"/>
      <c r="Q369" s="263"/>
      <c r="R369" s="263"/>
      <c r="S369" s="263"/>
      <c r="T369" s="264"/>
      <c r="AT369" s="265" t="s">
        <v>173</v>
      </c>
      <c r="AU369" s="265" t="s">
        <v>82</v>
      </c>
      <c r="AV369" s="13" t="s">
        <v>171</v>
      </c>
      <c r="AW369" s="13" t="s">
        <v>35</v>
      </c>
      <c r="AX369" s="13" t="s">
        <v>80</v>
      </c>
      <c r="AY369" s="265" t="s">
        <v>164</v>
      </c>
    </row>
    <row r="370" s="1" customFormat="1" ht="25.5" customHeight="1">
      <c r="B370" s="46"/>
      <c r="C370" s="221" t="s">
        <v>462</v>
      </c>
      <c r="D370" s="221" t="s">
        <v>166</v>
      </c>
      <c r="E370" s="222" t="s">
        <v>706</v>
      </c>
      <c r="F370" s="223" t="s">
        <v>707</v>
      </c>
      <c r="G370" s="224" t="s">
        <v>228</v>
      </c>
      <c r="H370" s="225">
        <v>0.58999999999999997</v>
      </c>
      <c r="I370" s="226"/>
      <c r="J370" s="227">
        <f>ROUND(I370*H370,2)</f>
        <v>0</v>
      </c>
      <c r="K370" s="223" t="s">
        <v>170</v>
      </c>
      <c r="L370" s="72"/>
      <c r="M370" s="228" t="s">
        <v>21</v>
      </c>
      <c r="N370" s="229" t="s">
        <v>43</v>
      </c>
      <c r="O370" s="47"/>
      <c r="P370" s="230">
        <f>O370*H370</f>
        <v>0</v>
      </c>
      <c r="Q370" s="230">
        <v>0</v>
      </c>
      <c r="R370" s="230">
        <f>Q370*H370</f>
        <v>0</v>
      </c>
      <c r="S370" s="230">
        <v>0</v>
      </c>
      <c r="T370" s="231">
        <f>S370*H370</f>
        <v>0</v>
      </c>
      <c r="AR370" s="24" t="s">
        <v>193</v>
      </c>
      <c r="AT370" s="24" t="s">
        <v>166</v>
      </c>
      <c r="AU370" s="24" t="s">
        <v>82</v>
      </c>
      <c r="AY370" s="24" t="s">
        <v>164</v>
      </c>
      <c r="BE370" s="232">
        <f>IF(N370="základní",J370,0)</f>
        <v>0</v>
      </c>
      <c r="BF370" s="232">
        <f>IF(N370="snížená",J370,0)</f>
        <v>0</v>
      </c>
      <c r="BG370" s="232">
        <f>IF(N370="zákl. přenesená",J370,0)</f>
        <v>0</v>
      </c>
      <c r="BH370" s="232">
        <f>IF(N370="sníž. přenesená",J370,0)</f>
        <v>0</v>
      </c>
      <c r="BI370" s="232">
        <f>IF(N370="nulová",J370,0)</f>
        <v>0</v>
      </c>
      <c r="BJ370" s="24" t="s">
        <v>80</v>
      </c>
      <c r="BK370" s="232">
        <f>ROUND(I370*H370,2)</f>
        <v>0</v>
      </c>
      <c r="BL370" s="24" t="s">
        <v>193</v>
      </c>
      <c r="BM370" s="24" t="s">
        <v>987</v>
      </c>
    </row>
    <row r="371" s="1" customFormat="1" ht="38.25" customHeight="1">
      <c r="B371" s="46"/>
      <c r="C371" s="221" t="s">
        <v>467</v>
      </c>
      <c r="D371" s="221" t="s">
        <v>166</v>
      </c>
      <c r="E371" s="222" t="s">
        <v>710</v>
      </c>
      <c r="F371" s="223" t="s">
        <v>711</v>
      </c>
      <c r="G371" s="224" t="s">
        <v>228</v>
      </c>
      <c r="H371" s="225">
        <v>0.58999999999999997</v>
      </c>
      <c r="I371" s="226"/>
      <c r="J371" s="227">
        <f>ROUND(I371*H371,2)</f>
        <v>0</v>
      </c>
      <c r="K371" s="223" t="s">
        <v>170</v>
      </c>
      <c r="L371" s="72"/>
      <c r="M371" s="228" t="s">
        <v>21</v>
      </c>
      <c r="N371" s="290" t="s">
        <v>43</v>
      </c>
      <c r="O371" s="291"/>
      <c r="P371" s="292">
        <f>O371*H371</f>
        <v>0</v>
      </c>
      <c r="Q371" s="292">
        <v>0</v>
      </c>
      <c r="R371" s="292">
        <f>Q371*H371</f>
        <v>0</v>
      </c>
      <c r="S371" s="292">
        <v>0</v>
      </c>
      <c r="T371" s="293">
        <f>S371*H371</f>
        <v>0</v>
      </c>
      <c r="AR371" s="24" t="s">
        <v>193</v>
      </c>
      <c r="AT371" s="24" t="s">
        <v>166</v>
      </c>
      <c r="AU371" s="24" t="s">
        <v>82</v>
      </c>
      <c r="AY371" s="24" t="s">
        <v>164</v>
      </c>
      <c r="BE371" s="232">
        <f>IF(N371="základní",J371,0)</f>
        <v>0</v>
      </c>
      <c r="BF371" s="232">
        <f>IF(N371="snížená",J371,0)</f>
        <v>0</v>
      </c>
      <c r="BG371" s="232">
        <f>IF(N371="zákl. přenesená",J371,0)</f>
        <v>0</v>
      </c>
      <c r="BH371" s="232">
        <f>IF(N371="sníž. přenesená",J371,0)</f>
        <v>0</v>
      </c>
      <c r="BI371" s="232">
        <f>IF(N371="nulová",J371,0)</f>
        <v>0</v>
      </c>
      <c r="BJ371" s="24" t="s">
        <v>80</v>
      </c>
      <c r="BK371" s="232">
        <f>ROUND(I371*H371,2)</f>
        <v>0</v>
      </c>
      <c r="BL371" s="24" t="s">
        <v>193</v>
      </c>
      <c r="BM371" s="24" t="s">
        <v>988</v>
      </c>
    </row>
    <row r="372" s="1" customFormat="1" ht="6.96" customHeight="1">
      <c r="B372" s="67"/>
      <c r="C372" s="68"/>
      <c r="D372" s="68"/>
      <c r="E372" s="68"/>
      <c r="F372" s="68"/>
      <c r="G372" s="68"/>
      <c r="H372" s="68"/>
      <c r="I372" s="166"/>
      <c r="J372" s="68"/>
      <c r="K372" s="68"/>
      <c r="L372" s="72"/>
    </row>
  </sheetData>
  <sheetProtection sheet="1" autoFilter="0" formatColumns="0" formatRows="0" objects="1" scenarios="1" spinCount="100000" saltValue="WQQq7v9i4oXh+xIPS/ZcG4k2/Gq1C+yyy1SRJJHOiiPWfSBdujyDaN8okLWD+emKbkD8dGnpbX9F4+qeH3tXRw==" hashValue="MaLfdQ0fn9srPQ6UhhmpVAYSxN9lvdBDHK8kPR7BLxMwGt9ixuRlq3AA2tZk14RLdJH8l+Irn29K4gyaPBTpjg==" algorithmName="SHA-512" password="CC35"/>
  <autoFilter ref="C85:K371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110</v>
      </c>
      <c r="G1" s="139" t="s">
        <v>111</v>
      </c>
      <c r="H1" s="139"/>
      <c r="I1" s="140"/>
      <c r="J1" s="139" t="s">
        <v>112</v>
      </c>
      <c r="K1" s="138" t="s">
        <v>113</v>
      </c>
      <c r="L1" s="139" t="s">
        <v>114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91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82</v>
      </c>
    </row>
    <row r="4" ht="36.96" customHeight="1">
      <c r="B4" s="28"/>
      <c r="C4" s="29"/>
      <c r="D4" s="30" t="s">
        <v>115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Oprava podlah v dílnách areálu TSS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116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989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26. 7. 2017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">
        <v>21</v>
      </c>
      <c r="K14" s="51"/>
    </row>
    <row r="15" s="1" customFormat="1" ht="18" customHeight="1">
      <c r="B15" s="46"/>
      <c r="C15" s="47"/>
      <c r="D15" s="47"/>
      <c r="E15" s="35" t="s">
        <v>29</v>
      </c>
      <c r="F15" s="47"/>
      <c r="G15" s="47"/>
      <c r="H15" s="47"/>
      <c r="I15" s="146" t="s">
        <v>30</v>
      </c>
      <c r="J15" s="35" t="s">
        <v>21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">
        <v>21</v>
      </c>
      <c r="K20" s="51"/>
    </row>
    <row r="21" s="1" customFormat="1" ht="18" customHeight="1">
      <c r="B21" s="46"/>
      <c r="C21" s="47"/>
      <c r="D21" s="47"/>
      <c r="E21" s="35" t="s">
        <v>34</v>
      </c>
      <c r="F21" s="47"/>
      <c r="G21" s="47"/>
      <c r="H21" s="47"/>
      <c r="I21" s="146" t="s">
        <v>30</v>
      </c>
      <c r="J21" s="35" t="s">
        <v>21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36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38</v>
      </c>
      <c r="E27" s="47"/>
      <c r="F27" s="47"/>
      <c r="G27" s="47"/>
      <c r="H27" s="47"/>
      <c r="I27" s="144"/>
      <c r="J27" s="155">
        <f>ROUND(J86,2)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40</v>
      </c>
      <c r="G29" s="47"/>
      <c r="H29" s="47"/>
      <c r="I29" s="156" t="s">
        <v>39</v>
      </c>
      <c r="J29" s="52" t="s">
        <v>41</v>
      </c>
      <c r="K29" s="51"/>
    </row>
    <row r="30" s="1" customFormat="1" ht="14.4" customHeight="1">
      <c r="B30" s="46"/>
      <c r="C30" s="47"/>
      <c r="D30" s="55" t="s">
        <v>42</v>
      </c>
      <c r="E30" s="55" t="s">
        <v>43</v>
      </c>
      <c r="F30" s="157">
        <f>ROUND(SUM(BE86:BE369), 2)</f>
        <v>0</v>
      </c>
      <c r="G30" s="47"/>
      <c r="H30" s="47"/>
      <c r="I30" s="158">
        <v>0.20999999999999999</v>
      </c>
      <c r="J30" s="157">
        <f>ROUND(ROUND((SUM(BE86:BE369)), 2)*I30, 2)</f>
        <v>0</v>
      </c>
      <c r="K30" s="51"/>
    </row>
    <row r="31" s="1" customFormat="1" ht="14.4" customHeight="1">
      <c r="B31" s="46"/>
      <c r="C31" s="47"/>
      <c r="D31" s="47"/>
      <c r="E31" s="55" t="s">
        <v>44</v>
      </c>
      <c r="F31" s="157">
        <f>ROUND(SUM(BF86:BF369), 2)</f>
        <v>0</v>
      </c>
      <c r="G31" s="47"/>
      <c r="H31" s="47"/>
      <c r="I31" s="158">
        <v>0.14999999999999999</v>
      </c>
      <c r="J31" s="157">
        <f>ROUND(ROUND((SUM(BF86:BF369)),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45</v>
      </c>
      <c r="F32" s="157">
        <f>ROUND(SUM(BG86:BG369),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46</v>
      </c>
      <c r="F33" s="157">
        <f>ROUND(SUM(BH86:BH369),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47</v>
      </c>
      <c r="F34" s="157">
        <f>ROUND(SUM(BI86:BI369),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48</v>
      </c>
      <c r="E36" s="98"/>
      <c r="F36" s="98"/>
      <c r="G36" s="161" t="s">
        <v>49</v>
      </c>
      <c r="H36" s="162" t="s">
        <v>50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118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Oprava podlah v dílnách areálu TSS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116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2017-133-05 - m.č.122 - dílna - obrobna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ul.Soudní 988, Praha 4</v>
      </c>
      <c r="G49" s="47"/>
      <c r="H49" s="47"/>
      <c r="I49" s="146" t="s">
        <v>25</v>
      </c>
      <c r="J49" s="147" t="str">
        <f>IF(J12="","",J12)</f>
        <v>26. 7. 2017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Vězeňská služba ČR Soudní 1672/1a, Praha 4</v>
      </c>
      <c r="G51" s="47"/>
      <c r="H51" s="47"/>
      <c r="I51" s="146" t="s">
        <v>33</v>
      </c>
      <c r="J51" s="44" t="str">
        <f>E21</f>
        <v>Arch.Ing. Lubomír Hromádko, Lamačova 858,Praha 5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119</v>
      </c>
      <c r="D54" s="159"/>
      <c r="E54" s="159"/>
      <c r="F54" s="159"/>
      <c r="G54" s="159"/>
      <c r="H54" s="159"/>
      <c r="I54" s="173"/>
      <c r="J54" s="174" t="s">
        <v>120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121</v>
      </c>
      <c r="D56" s="47"/>
      <c r="E56" s="47"/>
      <c r="F56" s="47"/>
      <c r="G56" s="47"/>
      <c r="H56" s="47"/>
      <c r="I56" s="144"/>
      <c r="J56" s="155">
        <f>J86</f>
        <v>0</v>
      </c>
      <c r="K56" s="51"/>
      <c r="AU56" s="24" t="s">
        <v>122</v>
      </c>
    </row>
    <row r="57" s="7" customFormat="1" ht="24.96" customHeight="1">
      <c r="B57" s="177"/>
      <c r="C57" s="178"/>
      <c r="D57" s="179" t="s">
        <v>123</v>
      </c>
      <c r="E57" s="180"/>
      <c r="F57" s="180"/>
      <c r="G57" s="180"/>
      <c r="H57" s="180"/>
      <c r="I57" s="181"/>
      <c r="J57" s="182">
        <f>J87</f>
        <v>0</v>
      </c>
      <c r="K57" s="183"/>
    </row>
    <row r="58" s="8" customFormat="1" ht="19.92" customHeight="1">
      <c r="B58" s="184"/>
      <c r="C58" s="185"/>
      <c r="D58" s="186" t="s">
        <v>124</v>
      </c>
      <c r="E58" s="187"/>
      <c r="F58" s="187"/>
      <c r="G58" s="187"/>
      <c r="H58" s="187"/>
      <c r="I58" s="188"/>
      <c r="J58" s="189">
        <f>J88</f>
        <v>0</v>
      </c>
      <c r="K58" s="190"/>
    </row>
    <row r="59" s="8" customFormat="1" ht="19.92" customHeight="1">
      <c r="B59" s="184"/>
      <c r="C59" s="185"/>
      <c r="D59" s="186" t="s">
        <v>130</v>
      </c>
      <c r="E59" s="187"/>
      <c r="F59" s="187"/>
      <c r="G59" s="187"/>
      <c r="H59" s="187"/>
      <c r="I59" s="188"/>
      <c r="J59" s="189">
        <f>J94</f>
        <v>0</v>
      </c>
      <c r="K59" s="190"/>
    </row>
    <row r="60" s="8" customFormat="1" ht="19.92" customHeight="1">
      <c r="B60" s="184"/>
      <c r="C60" s="185"/>
      <c r="D60" s="186" t="s">
        <v>133</v>
      </c>
      <c r="E60" s="187"/>
      <c r="F60" s="187"/>
      <c r="G60" s="187"/>
      <c r="H60" s="187"/>
      <c r="I60" s="188"/>
      <c r="J60" s="189">
        <f>J143</f>
        <v>0</v>
      </c>
      <c r="K60" s="190"/>
    </row>
    <row r="61" s="8" customFormat="1" ht="19.92" customHeight="1">
      <c r="B61" s="184"/>
      <c r="C61" s="185"/>
      <c r="D61" s="186" t="s">
        <v>134</v>
      </c>
      <c r="E61" s="187"/>
      <c r="F61" s="187"/>
      <c r="G61" s="187"/>
      <c r="H61" s="187"/>
      <c r="I61" s="188"/>
      <c r="J61" s="189">
        <f>J183</f>
        <v>0</v>
      </c>
      <c r="K61" s="190"/>
    </row>
    <row r="62" s="8" customFormat="1" ht="19.92" customHeight="1">
      <c r="B62" s="184"/>
      <c r="C62" s="185"/>
      <c r="D62" s="186" t="s">
        <v>138</v>
      </c>
      <c r="E62" s="187"/>
      <c r="F62" s="187"/>
      <c r="G62" s="187"/>
      <c r="H62" s="187"/>
      <c r="I62" s="188"/>
      <c r="J62" s="189">
        <f>J229</f>
        <v>0</v>
      </c>
      <c r="K62" s="190"/>
    </row>
    <row r="63" s="8" customFormat="1" ht="19.92" customHeight="1">
      <c r="B63" s="184"/>
      <c r="C63" s="185"/>
      <c r="D63" s="186" t="s">
        <v>139</v>
      </c>
      <c r="E63" s="187"/>
      <c r="F63" s="187"/>
      <c r="G63" s="187"/>
      <c r="H63" s="187"/>
      <c r="I63" s="188"/>
      <c r="J63" s="189">
        <f>J239</f>
        <v>0</v>
      </c>
      <c r="K63" s="190"/>
    </row>
    <row r="64" s="7" customFormat="1" ht="24.96" customHeight="1">
      <c r="B64" s="177"/>
      <c r="C64" s="178"/>
      <c r="D64" s="179" t="s">
        <v>140</v>
      </c>
      <c r="E64" s="180"/>
      <c r="F64" s="180"/>
      <c r="G64" s="180"/>
      <c r="H64" s="180"/>
      <c r="I64" s="181"/>
      <c r="J64" s="182">
        <f>J241</f>
        <v>0</v>
      </c>
      <c r="K64" s="183"/>
    </row>
    <row r="65" s="8" customFormat="1" ht="19.92" customHeight="1">
      <c r="B65" s="184"/>
      <c r="C65" s="185"/>
      <c r="D65" s="186" t="s">
        <v>141</v>
      </c>
      <c r="E65" s="187"/>
      <c r="F65" s="187"/>
      <c r="G65" s="187"/>
      <c r="H65" s="187"/>
      <c r="I65" s="188"/>
      <c r="J65" s="189">
        <f>J242</f>
        <v>0</v>
      </c>
      <c r="K65" s="190"/>
    </row>
    <row r="66" s="8" customFormat="1" ht="19.92" customHeight="1">
      <c r="B66" s="184"/>
      <c r="C66" s="185"/>
      <c r="D66" s="186" t="s">
        <v>143</v>
      </c>
      <c r="E66" s="187"/>
      <c r="F66" s="187"/>
      <c r="G66" s="187"/>
      <c r="H66" s="187"/>
      <c r="I66" s="188"/>
      <c r="J66" s="189">
        <f>J297</f>
        <v>0</v>
      </c>
      <c r="K66" s="190"/>
    </row>
    <row r="67" s="1" customFormat="1" ht="21.84" customHeight="1">
      <c r="B67" s="46"/>
      <c r="C67" s="47"/>
      <c r="D67" s="47"/>
      <c r="E67" s="47"/>
      <c r="F67" s="47"/>
      <c r="G67" s="47"/>
      <c r="H67" s="47"/>
      <c r="I67" s="144"/>
      <c r="J67" s="47"/>
      <c r="K67" s="51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66"/>
      <c r="J68" s="68"/>
      <c r="K68" s="69"/>
    </row>
    <row r="72" s="1" customFormat="1" ht="6.96" customHeight="1">
      <c r="B72" s="70"/>
      <c r="C72" s="71"/>
      <c r="D72" s="71"/>
      <c r="E72" s="71"/>
      <c r="F72" s="71"/>
      <c r="G72" s="71"/>
      <c r="H72" s="71"/>
      <c r="I72" s="169"/>
      <c r="J72" s="71"/>
      <c r="K72" s="71"/>
      <c r="L72" s="72"/>
    </row>
    <row r="73" s="1" customFormat="1" ht="36.96" customHeight="1">
      <c r="B73" s="46"/>
      <c r="C73" s="73" t="s">
        <v>148</v>
      </c>
      <c r="D73" s="74"/>
      <c r="E73" s="74"/>
      <c r="F73" s="74"/>
      <c r="G73" s="74"/>
      <c r="H73" s="74"/>
      <c r="I73" s="191"/>
      <c r="J73" s="74"/>
      <c r="K73" s="74"/>
      <c r="L73" s="72"/>
    </row>
    <row r="74" s="1" customFormat="1" ht="6.96" customHeight="1">
      <c r="B74" s="46"/>
      <c r="C74" s="74"/>
      <c r="D74" s="74"/>
      <c r="E74" s="74"/>
      <c r="F74" s="74"/>
      <c r="G74" s="74"/>
      <c r="H74" s="74"/>
      <c r="I74" s="191"/>
      <c r="J74" s="74"/>
      <c r="K74" s="74"/>
      <c r="L74" s="72"/>
    </row>
    <row r="75" s="1" customFormat="1" ht="14.4" customHeight="1">
      <c r="B75" s="46"/>
      <c r="C75" s="76" t="s">
        <v>18</v>
      </c>
      <c r="D75" s="74"/>
      <c r="E75" s="74"/>
      <c r="F75" s="74"/>
      <c r="G75" s="74"/>
      <c r="H75" s="74"/>
      <c r="I75" s="191"/>
      <c r="J75" s="74"/>
      <c r="K75" s="74"/>
      <c r="L75" s="72"/>
    </row>
    <row r="76" s="1" customFormat="1" ht="16.5" customHeight="1">
      <c r="B76" s="46"/>
      <c r="C76" s="74"/>
      <c r="D76" s="74"/>
      <c r="E76" s="192" t="str">
        <f>E7</f>
        <v>Oprava podlah v dílnách areálu TSS</v>
      </c>
      <c r="F76" s="76"/>
      <c r="G76" s="76"/>
      <c r="H76" s="76"/>
      <c r="I76" s="191"/>
      <c r="J76" s="74"/>
      <c r="K76" s="74"/>
      <c r="L76" s="72"/>
    </row>
    <row r="77" s="1" customFormat="1" ht="14.4" customHeight="1">
      <c r="B77" s="46"/>
      <c r="C77" s="76" t="s">
        <v>116</v>
      </c>
      <c r="D77" s="74"/>
      <c r="E77" s="74"/>
      <c r="F77" s="74"/>
      <c r="G77" s="74"/>
      <c r="H77" s="74"/>
      <c r="I77" s="191"/>
      <c r="J77" s="74"/>
      <c r="K77" s="74"/>
      <c r="L77" s="72"/>
    </row>
    <row r="78" s="1" customFormat="1" ht="17.25" customHeight="1">
      <c r="B78" s="46"/>
      <c r="C78" s="74"/>
      <c r="D78" s="74"/>
      <c r="E78" s="82" t="str">
        <f>E9</f>
        <v>2017-133-05 - m.č.122 - dílna - obrobna</v>
      </c>
      <c r="F78" s="74"/>
      <c r="G78" s="74"/>
      <c r="H78" s="74"/>
      <c r="I78" s="191"/>
      <c r="J78" s="74"/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191"/>
      <c r="J79" s="74"/>
      <c r="K79" s="74"/>
      <c r="L79" s="72"/>
    </row>
    <row r="80" s="1" customFormat="1" ht="18" customHeight="1">
      <c r="B80" s="46"/>
      <c r="C80" s="76" t="s">
        <v>23</v>
      </c>
      <c r="D80" s="74"/>
      <c r="E80" s="74"/>
      <c r="F80" s="193" t="str">
        <f>F12</f>
        <v>ul.Soudní 988, Praha 4</v>
      </c>
      <c r="G80" s="74"/>
      <c r="H80" s="74"/>
      <c r="I80" s="194" t="s">
        <v>25</v>
      </c>
      <c r="J80" s="85" t="str">
        <f>IF(J12="","",J12)</f>
        <v>26. 7. 2017</v>
      </c>
      <c r="K80" s="74"/>
      <c r="L80" s="72"/>
    </row>
    <row r="81" s="1" customFormat="1" ht="6.96" customHeight="1">
      <c r="B81" s="46"/>
      <c r="C81" s="74"/>
      <c r="D81" s="74"/>
      <c r="E81" s="74"/>
      <c r="F81" s="74"/>
      <c r="G81" s="74"/>
      <c r="H81" s="74"/>
      <c r="I81" s="191"/>
      <c r="J81" s="74"/>
      <c r="K81" s="74"/>
      <c r="L81" s="72"/>
    </row>
    <row r="82" s="1" customFormat="1">
      <c r="B82" s="46"/>
      <c r="C82" s="76" t="s">
        <v>27</v>
      </c>
      <c r="D82" s="74"/>
      <c r="E82" s="74"/>
      <c r="F82" s="193" t="str">
        <f>E15</f>
        <v>Vězeňská služba ČR Soudní 1672/1a, Praha 4</v>
      </c>
      <c r="G82" s="74"/>
      <c r="H82" s="74"/>
      <c r="I82" s="194" t="s">
        <v>33</v>
      </c>
      <c r="J82" s="193" t="str">
        <f>E21</f>
        <v>Arch.Ing. Lubomír Hromádko, Lamačova 858,Praha 5</v>
      </c>
      <c r="K82" s="74"/>
      <c r="L82" s="72"/>
    </row>
    <row r="83" s="1" customFormat="1" ht="14.4" customHeight="1">
      <c r="B83" s="46"/>
      <c r="C83" s="76" t="s">
        <v>31</v>
      </c>
      <c r="D83" s="74"/>
      <c r="E83" s="74"/>
      <c r="F83" s="193" t="str">
        <f>IF(E18="","",E18)</f>
        <v/>
      </c>
      <c r="G83" s="74"/>
      <c r="H83" s="74"/>
      <c r="I83" s="191"/>
      <c r="J83" s="74"/>
      <c r="K83" s="74"/>
      <c r="L83" s="72"/>
    </row>
    <row r="84" s="1" customFormat="1" ht="10.32" customHeight="1">
      <c r="B84" s="46"/>
      <c r="C84" s="74"/>
      <c r="D84" s="74"/>
      <c r="E84" s="74"/>
      <c r="F84" s="74"/>
      <c r="G84" s="74"/>
      <c r="H84" s="74"/>
      <c r="I84" s="191"/>
      <c r="J84" s="74"/>
      <c r="K84" s="74"/>
      <c r="L84" s="72"/>
    </row>
    <row r="85" s="9" customFormat="1" ht="29.28" customHeight="1">
      <c r="B85" s="195"/>
      <c r="C85" s="196" t="s">
        <v>149</v>
      </c>
      <c r="D85" s="197" t="s">
        <v>57</v>
      </c>
      <c r="E85" s="197" t="s">
        <v>53</v>
      </c>
      <c r="F85" s="197" t="s">
        <v>150</v>
      </c>
      <c r="G85" s="197" t="s">
        <v>151</v>
      </c>
      <c r="H85" s="197" t="s">
        <v>152</v>
      </c>
      <c r="I85" s="198" t="s">
        <v>153</v>
      </c>
      <c r="J85" s="197" t="s">
        <v>120</v>
      </c>
      <c r="K85" s="199" t="s">
        <v>154</v>
      </c>
      <c r="L85" s="200"/>
      <c r="M85" s="102" t="s">
        <v>155</v>
      </c>
      <c r="N85" s="103" t="s">
        <v>42</v>
      </c>
      <c r="O85" s="103" t="s">
        <v>156</v>
      </c>
      <c r="P85" s="103" t="s">
        <v>157</v>
      </c>
      <c r="Q85" s="103" t="s">
        <v>158</v>
      </c>
      <c r="R85" s="103" t="s">
        <v>159</v>
      </c>
      <c r="S85" s="103" t="s">
        <v>160</v>
      </c>
      <c r="T85" s="104" t="s">
        <v>161</v>
      </c>
    </row>
    <row r="86" s="1" customFormat="1" ht="29.28" customHeight="1">
      <c r="B86" s="46"/>
      <c r="C86" s="108" t="s">
        <v>121</v>
      </c>
      <c r="D86" s="74"/>
      <c r="E86" s="74"/>
      <c r="F86" s="74"/>
      <c r="G86" s="74"/>
      <c r="H86" s="74"/>
      <c r="I86" s="191"/>
      <c r="J86" s="201">
        <f>BK86</f>
        <v>0</v>
      </c>
      <c r="K86" s="74"/>
      <c r="L86" s="72"/>
      <c r="M86" s="105"/>
      <c r="N86" s="106"/>
      <c r="O86" s="106"/>
      <c r="P86" s="202">
        <f>P87+P241</f>
        <v>0</v>
      </c>
      <c r="Q86" s="106"/>
      <c r="R86" s="202">
        <f>R87+R241</f>
        <v>0.75765908000000004</v>
      </c>
      <c r="S86" s="106"/>
      <c r="T86" s="203">
        <f>T87+T241</f>
        <v>2.4717000000000002</v>
      </c>
      <c r="AT86" s="24" t="s">
        <v>71</v>
      </c>
      <c r="AU86" s="24" t="s">
        <v>122</v>
      </c>
      <c r="BK86" s="204">
        <f>BK87+BK241</f>
        <v>0</v>
      </c>
    </row>
    <row r="87" s="10" customFormat="1" ht="37.44" customHeight="1">
      <c r="B87" s="205"/>
      <c r="C87" s="206"/>
      <c r="D87" s="207" t="s">
        <v>71</v>
      </c>
      <c r="E87" s="208" t="s">
        <v>162</v>
      </c>
      <c r="F87" s="208" t="s">
        <v>163</v>
      </c>
      <c r="G87" s="206"/>
      <c r="H87" s="206"/>
      <c r="I87" s="209"/>
      <c r="J87" s="210">
        <f>BK87</f>
        <v>0</v>
      </c>
      <c r="K87" s="206"/>
      <c r="L87" s="211"/>
      <c r="M87" s="212"/>
      <c r="N87" s="213"/>
      <c r="O87" s="213"/>
      <c r="P87" s="214">
        <f>P88+P94+P143+P183+P229+P239</f>
        <v>0</v>
      </c>
      <c r="Q87" s="213"/>
      <c r="R87" s="214">
        <f>R88+R94+R143+R183+R229+R239</f>
        <v>0.39618900000000001</v>
      </c>
      <c r="S87" s="213"/>
      <c r="T87" s="215">
        <f>T88+T94+T143+T183+T229+T239</f>
        <v>2.4717000000000002</v>
      </c>
      <c r="AR87" s="216" t="s">
        <v>80</v>
      </c>
      <c r="AT87" s="217" t="s">
        <v>71</v>
      </c>
      <c r="AU87" s="217" t="s">
        <v>72</v>
      </c>
      <c r="AY87" s="216" t="s">
        <v>164</v>
      </c>
      <c r="BK87" s="218">
        <f>BK88+BK94+BK143+BK183+BK229+BK239</f>
        <v>0</v>
      </c>
    </row>
    <row r="88" s="10" customFormat="1" ht="19.92" customHeight="1">
      <c r="B88" s="205"/>
      <c r="C88" s="206"/>
      <c r="D88" s="207" t="s">
        <v>71</v>
      </c>
      <c r="E88" s="219" t="s">
        <v>80</v>
      </c>
      <c r="F88" s="219" t="s">
        <v>165</v>
      </c>
      <c r="G88" s="206"/>
      <c r="H88" s="206"/>
      <c r="I88" s="209"/>
      <c r="J88" s="220">
        <f>BK88</f>
        <v>0</v>
      </c>
      <c r="K88" s="206"/>
      <c r="L88" s="211"/>
      <c r="M88" s="212"/>
      <c r="N88" s="213"/>
      <c r="O88" s="213"/>
      <c r="P88" s="214">
        <f>SUM(P89:P93)</f>
        <v>0</v>
      </c>
      <c r="Q88" s="213"/>
      <c r="R88" s="214">
        <f>SUM(R89:R93)</f>
        <v>0.0012840000000000002</v>
      </c>
      <c r="S88" s="213"/>
      <c r="T88" s="215">
        <f>SUM(T89:T93)</f>
        <v>2.4717000000000002</v>
      </c>
      <c r="AR88" s="216" t="s">
        <v>80</v>
      </c>
      <c r="AT88" s="217" t="s">
        <v>71</v>
      </c>
      <c r="AU88" s="217" t="s">
        <v>80</v>
      </c>
      <c r="AY88" s="216" t="s">
        <v>164</v>
      </c>
      <c r="BK88" s="218">
        <f>SUM(BK89:BK93)</f>
        <v>0</v>
      </c>
    </row>
    <row r="89" s="1" customFormat="1" ht="38.25" customHeight="1">
      <c r="B89" s="46"/>
      <c r="C89" s="221" t="s">
        <v>80</v>
      </c>
      <c r="D89" s="221" t="s">
        <v>166</v>
      </c>
      <c r="E89" s="222" t="s">
        <v>167</v>
      </c>
      <c r="F89" s="223" t="s">
        <v>826</v>
      </c>
      <c r="G89" s="224" t="s">
        <v>169</v>
      </c>
      <c r="H89" s="225">
        <v>32.100000000000001</v>
      </c>
      <c r="I89" s="226"/>
      <c r="J89" s="227">
        <f>ROUND(I89*H89,2)</f>
        <v>0</v>
      </c>
      <c r="K89" s="223" t="s">
        <v>170</v>
      </c>
      <c r="L89" s="72"/>
      <c r="M89" s="228" t="s">
        <v>21</v>
      </c>
      <c r="N89" s="229" t="s">
        <v>43</v>
      </c>
      <c r="O89" s="47"/>
      <c r="P89" s="230">
        <f>O89*H89</f>
        <v>0</v>
      </c>
      <c r="Q89" s="230">
        <v>4.0000000000000003E-05</v>
      </c>
      <c r="R89" s="230">
        <f>Q89*H89</f>
        <v>0.0012840000000000002</v>
      </c>
      <c r="S89" s="230">
        <v>0.076999999999999999</v>
      </c>
      <c r="T89" s="231">
        <f>S89*H89</f>
        <v>2.4717000000000002</v>
      </c>
      <c r="AR89" s="24" t="s">
        <v>171</v>
      </c>
      <c r="AT89" s="24" t="s">
        <v>166</v>
      </c>
      <c r="AU89" s="24" t="s">
        <v>82</v>
      </c>
      <c r="AY89" s="24" t="s">
        <v>164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24" t="s">
        <v>80</v>
      </c>
      <c r="BK89" s="232">
        <f>ROUND(I89*H89,2)</f>
        <v>0</v>
      </c>
      <c r="BL89" s="24" t="s">
        <v>171</v>
      </c>
      <c r="BM89" s="24" t="s">
        <v>990</v>
      </c>
    </row>
    <row r="90" s="11" customFormat="1">
      <c r="B90" s="233"/>
      <c r="C90" s="234"/>
      <c r="D90" s="235" t="s">
        <v>173</v>
      </c>
      <c r="E90" s="236" t="s">
        <v>21</v>
      </c>
      <c r="F90" s="237" t="s">
        <v>991</v>
      </c>
      <c r="G90" s="234"/>
      <c r="H90" s="236" t="s">
        <v>21</v>
      </c>
      <c r="I90" s="238"/>
      <c r="J90" s="234"/>
      <c r="K90" s="234"/>
      <c r="L90" s="239"/>
      <c r="M90" s="240"/>
      <c r="N90" s="241"/>
      <c r="O90" s="241"/>
      <c r="P90" s="241"/>
      <c r="Q90" s="241"/>
      <c r="R90" s="241"/>
      <c r="S90" s="241"/>
      <c r="T90" s="242"/>
      <c r="AT90" s="243" t="s">
        <v>173</v>
      </c>
      <c r="AU90" s="243" t="s">
        <v>82</v>
      </c>
      <c r="AV90" s="11" t="s">
        <v>80</v>
      </c>
      <c r="AW90" s="11" t="s">
        <v>35</v>
      </c>
      <c r="AX90" s="11" t="s">
        <v>72</v>
      </c>
      <c r="AY90" s="243" t="s">
        <v>164</v>
      </c>
    </row>
    <row r="91" s="11" customFormat="1">
      <c r="B91" s="233"/>
      <c r="C91" s="234"/>
      <c r="D91" s="235" t="s">
        <v>173</v>
      </c>
      <c r="E91" s="236" t="s">
        <v>21</v>
      </c>
      <c r="F91" s="237" t="s">
        <v>829</v>
      </c>
      <c r="G91" s="234"/>
      <c r="H91" s="236" t="s">
        <v>21</v>
      </c>
      <c r="I91" s="238"/>
      <c r="J91" s="234"/>
      <c r="K91" s="234"/>
      <c r="L91" s="239"/>
      <c r="M91" s="240"/>
      <c r="N91" s="241"/>
      <c r="O91" s="241"/>
      <c r="P91" s="241"/>
      <c r="Q91" s="241"/>
      <c r="R91" s="241"/>
      <c r="S91" s="241"/>
      <c r="T91" s="242"/>
      <c r="AT91" s="243" t="s">
        <v>173</v>
      </c>
      <c r="AU91" s="243" t="s">
        <v>82</v>
      </c>
      <c r="AV91" s="11" t="s">
        <v>80</v>
      </c>
      <c r="AW91" s="11" t="s">
        <v>35</v>
      </c>
      <c r="AX91" s="11" t="s">
        <v>72</v>
      </c>
      <c r="AY91" s="243" t="s">
        <v>164</v>
      </c>
    </row>
    <row r="92" s="12" customFormat="1">
      <c r="B92" s="244"/>
      <c r="C92" s="245"/>
      <c r="D92" s="235" t="s">
        <v>173</v>
      </c>
      <c r="E92" s="246" t="s">
        <v>21</v>
      </c>
      <c r="F92" s="247" t="s">
        <v>992</v>
      </c>
      <c r="G92" s="245"/>
      <c r="H92" s="248">
        <v>32.100000000000001</v>
      </c>
      <c r="I92" s="249"/>
      <c r="J92" s="245"/>
      <c r="K92" s="245"/>
      <c r="L92" s="250"/>
      <c r="M92" s="251"/>
      <c r="N92" s="252"/>
      <c r="O92" s="252"/>
      <c r="P92" s="252"/>
      <c r="Q92" s="252"/>
      <c r="R92" s="252"/>
      <c r="S92" s="252"/>
      <c r="T92" s="253"/>
      <c r="AT92" s="254" t="s">
        <v>173</v>
      </c>
      <c r="AU92" s="254" t="s">
        <v>82</v>
      </c>
      <c r="AV92" s="12" t="s">
        <v>82</v>
      </c>
      <c r="AW92" s="12" t="s">
        <v>35</v>
      </c>
      <c r="AX92" s="12" t="s">
        <v>72</v>
      </c>
      <c r="AY92" s="254" t="s">
        <v>164</v>
      </c>
    </row>
    <row r="93" s="13" customFormat="1">
      <c r="B93" s="255"/>
      <c r="C93" s="256"/>
      <c r="D93" s="235" t="s">
        <v>173</v>
      </c>
      <c r="E93" s="257" t="s">
        <v>21</v>
      </c>
      <c r="F93" s="258" t="s">
        <v>177</v>
      </c>
      <c r="G93" s="256"/>
      <c r="H93" s="259">
        <v>32.100000000000001</v>
      </c>
      <c r="I93" s="260"/>
      <c r="J93" s="256"/>
      <c r="K93" s="256"/>
      <c r="L93" s="261"/>
      <c r="M93" s="262"/>
      <c r="N93" s="263"/>
      <c r="O93" s="263"/>
      <c r="P93" s="263"/>
      <c r="Q93" s="263"/>
      <c r="R93" s="263"/>
      <c r="S93" s="263"/>
      <c r="T93" s="264"/>
      <c r="AT93" s="265" t="s">
        <v>173</v>
      </c>
      <c r="AU93" s="265" t="s">
        <v>82</v>
      </c>
      <c r="AV93" s="13" t="s">
        <v>171</v>
      </c>
      <c r="AW93" s="13" t="s">
        <v>35</v>
      </c>
      <c r="AX93" s="13" t="s">
        <v>80</v>
      </c>
      <c r="AY93" s="265" t="s">
        <v>164</v>
      </c>
    </row>
    <row r="94" s="10" customFormat="1" ht="29.88" customHeight="1">
      <c r="B94" s="205"/>
      <c r="C94" s="206"/>
      <c r="D94" s="207" t="s">
        <v>71</v>
      </c>
      <c r="E94" s="219" t="s">
        <v>202</v>
      </c>
      <c r="F94" s="219" t="s">
        <v>306</v>
      </c>
      <c r="G94" s="206"/>
      <c r="H94" s="206"/>
      <c r="I94" s="209"/>
      <c r="J94" s="220">
        <f>BK94</f>
        <v>0</v>
      </c>
      <c r="K94" s="206"/>
      <c r="L94" s="211"/>
      <c r="M94" s="212"/>
      <c r="N94" s="213"/>
      <c r="O94" s="213"/>
      <c r="P94" s="214">
        <f>SUM(P95:P142)</f>
        <v>0</v>
      </c>
      <c r="Q94" s="213"/>
      <c r="R94" s="214">
        <f>SUM(R95:R142)</f>
        <v>0.33101960000000002</v>
      </c>
      <c r="S94" s="213"/>
      <c r="T94" s="215">
        <f>SUM(T95:T142)</f>
        <v>0</v>
      </c>
      <c r="AR94" s="216" t="s">
        <v>80</v>
      </c>
      <c r="AT94" s="217" t="s">
        <v>71</v>
      </c>
      <c r="AU94" s="217" t="s">
        <v>80</v>
      </c>
      <c r="AY94" s="216" t="s">
        <v>164</v>
      </c>
      <c r="BK94" s="218">
        <f>SUM(BK95:BK142)</f>
        <v>0</v>
      </c>
    </row>
    <row r="95" s="1" customFormat="1" ht="25.5" customHeight="1">
      <c r="B95" s="46"/>
      <c r="C95" s="221" t="s">
        <v>82</v>
      </c>
      <c r="D95" s="221" t="s">
        <v>166</v>
      </c>
      <c r="E95" s="222" t="s">
        <v>326</v>
      </c>
      <c r="F95" s="223" t="s">
        <v>327</v>
      </c>
      <c r="G95" s="224" t="s">
        <v>169</v>
      </c>
      <c r="H95" s="225">
        <v>32.100000000000001</v>
      </c>
      <c r="I95" s="226"/>
      <c r="J95" s="227">
        <f>ROUND(I95*H95,2)</f>
        <v>0</v>
      </c>
      <c r="K95" s="223" t="s">
        <v>21</v>
      </c>
      <c r="L95" s="72"/>
      <c r="M95" s="228" t="s">
        <v>21</v>
      </c>
      <c r="N95" s="229" t="s">
        <v>43</v>
      </c>
      <c r="O95" s="47"/>
      <c r="P95" s="230">
        <f>O95*H95</f>
        <v>0</v>
      </c>
      <c r="Q95" s="230">
        <v>0.010200000000000001</v>
      </c>
      <c r="R95" s="230">
        <f>Q95*H95</f>
        <v>0.32742000000000004</v>
      </c>
      <c r="S95" s="230">
        <v>0</v>
      </c>
      <c r="T95" s="231">
        <f>S95*H95</f>
        <v>0</v>
      </c>
      <c r="AR95" s="24" t="s">
        <v>171</v>
      </c>
      <c r="AT95" s="24" t="s">
        <v>166</v>
      </c>
      <c r="AU95" s="24" t="s">
        <v>82</v>
      </c>
      <c r="AY95" s="24" t="s">
        <v>164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24" t="s">
        <v>80</v>
      </c>
      <c r="BK95" s="232">
        <f>ROUND(I95*H95,2)</f>
        <v>0</v>
      </c>
      <c r="BL95" s="24" t="s">
        <v>171</v>
      </c>
      <c r="BM95" s="24" t="s">
        <v>993</v>
      </c>
    </row>
    <row r="96" s="11" customFormat="1">
      <c r="B96" s="233"/>
      <c r="C96" s="234"/>
      <c r="D96" s="235" t="s">
        <v>173</v>
      </c>
      <c r="E96" s="236" t="s">
        <v>21</v>
      </c>
      <c r="F96" s="237" t="s">
        <v>991</v>
      </c>
      <c r="G96" s="234"/>
      <c r="H96" s="236" t="s">
        <v>21</v>
      </c>
      <c r="I96" s="238"/>
      <c r="J96" s="234"/>
      <c r="K96" s="234"/>
      <c r="L96" s="239"/>
      <c r="M96" s="240"/>
      <c r="N96" s="241"/>
      <c r="O96" s="241"/>
      <c r="P96" s="241"/>
      <c r="Q96" s="241"/>
      <c r="R96" s="241"/>
      <c r="S96" s="241"/>
      <c r="T96" s="242"/>
      <c r="AT96" s="243" t="s">
        <v>173</v>
      </c>
      <c r="AU96" s="243" t="s">
        <v>82</v>
      </c>
      <c r="AV96" s="11" t="s">
        <v>80</v>
      </c>
      <c r="AW96" s="11" t="s">
        <v>35</v>
      </c>
      <c r="AX96" s="11" t="s">
        <v>72</v>
      </c>
      <c r="AY96" s="243" t="s">
        <v>164</v>
      </c>
    </row>
    <row r="97" s="11" customFormat="1">
      <c r="B97" s="233"/>
      <c r="C97" s="234"/>
      <c r="D97" s="235" t="s">
        <v>173</v>
      </c>
      <c r="E97" s="236" t="s">
        <v>21</v>
      </c>
      <c r="F97" s="237" t="s">
        <v>323</v>
      </c>
      <c r="G97" s="234"/>
      <c r="H97" s="236" t="s">
        <v>21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AT97" s="243" t="s">
        <v>173</v>
      </c>
      <c r="AU97" s="243" t="s">
        <v>82</v>
      </c>
      <c r="AV97" s="11" t="s">
        <v>80</v>
      </c>
      <c r="AW97" s="11" t="s">
        <v>35</v>
      </c>
      <c r="AX97" s="11" t="s">
        <v>72</v>
      </c>
      <c r="AY97" s="243" t="s">
        <v>164</v>
      </c>
    </row>
    <row r="98" s="11" customFormat="1">
      <c r="B98" s="233"/>
      <c r="C98" s="234"/>
      <c r="D98" s="235" t="s">
        <v>173</v>
      </c>
      <c r="E98" s="236" t="s">
        <v>21</v>
      </c>
      <c r="F98" s="237" t="s">
        <v>324</v>
      </c>
      <c r="G98" s="234"/>
      <c r="H98" s="236" t="s">
        <v>21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AT98" s="243" t="s">
        <v>173</v>
      </c>
      <c r="AU98" s="243" t="s">
        <v>82</v>
      </c>
      <c r="AV98" s="11" t="s">
        <v>80</v>
      </c>
      <c r="AW98" s="11" t="s">
        <v>35</v>
      </c>
      <c r="AX98" s="11" t="s">
        <v>72</v>
      </c>
      <c r="AY98" s="243" t="s">
        <v>164</v>
      </c>
    </row>
    <row r="99" s="12" customFormat="1">
      <c r="B99" s="244"/>
      <c r="C99" s="245"/>
      <c r="D99" s="235" t="s">
        <v>173</v>
      </c>
      <c r="E99" s="246" t="s">
        <v>21</v>
      </c>
      <c r="F99" s="247" t="s">
        <v>992</v>
      </c>
      <c r="G99" s="245"/>
      <c r="H99" s="248">
        <v>32.100000000000001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AT99" s="254" t="s">
        <v>173</v>
      </c>
      <c r="AU99" s="254" t="s">
        <v>82</v>
      </c>
      <c r="AV99" s="12" t="s">
        <v>82</v>
      </c>
      <c r="AW99" s="12" t="s">
        <v>35</v>
      </c>
      <c r="AX99" s="12" t="s">
        <v>72</v>
      </c>
      <c r="AY99" s="254" t="s">
        <v>164</v>
      </c>
    </row>
    <row r="100" s="11" customFormat="1">
      <c r="B100" s="233"/>
      <c r="C100" s="234"/>
      <c r="D100" s="235" t="s">
        <v>173</v>
      </c>
      <c r="E100" s="236" t="s">
        <v>21</v>
      </c>
      <c r="F100" s="237" t="s">
        <v>329</v>
      </c>
      <c r="G100" s="234"/>
      <c r="H100" s="236" t="s">
        <v>21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AT100" s="243" t="s">
        <v>173</v>
      </c>
      <c r="AU100" s="243" t="s">
        <v>82</v>
      </c>
      <c r="AV100" s="11" t="s">
        <v>80</v>
      </c>
      <c r="AW100" s="11" t="s">
        <v>35</v>
      </c>
      <c r="AX100" s="11" t="s">
        <v>72</v>
      </c>
      <c r="AY100" s="243" t="s">
        <v>164</v>
      </c>
    </row>
    <row r="101" s="13" customFormat="1">
      <c r="B101" s="255"/>
      <c r="C101" s="256"/>
      <c r="D101" s="235" t="s">
        <v>173</v>
      </c>
      <c r="E101" s="257" t="s">
        <v>21</v>
      </c>
      <c r="F101" s="258" t="s">
        <v>177</v>
      </c>
      <c r="G101" s="256"/>
      <c r="H101" s="259">
        <v>32.100000000000001</v>
      </c>
      <c r="I101" s="260"/>
      <c r="J101" s="256"/>
      <c r="K101" s="256"/>
      <c r="L101" s="261"/>
      <c r="M101" s="262"/>
      <c r="N101" s="263"/>
      <c r="O101" s="263"/>
      <c r="P101" s="263"/>
      <c r="Q101" s="263"/>
      <c r="R101" s="263"/>
      <c r="S101" s="263"/>
      <c r="T101" s="264"/>
      <c r="AT101" s="265" t="s">
        <v>173</v>
      </c>
      <c r="AU101" s="265" t="s">
        <v>82</v>
      </c>
      <c r="AV101" s="13" t="s">
        <v>171</v>
      </c>
      <c r="AW101" s="13" t="s">
        <v>35</v>
      </c>
      <c r="AX101" s="13" t="s">
        <v>80</v>
      </c>
      <c r="AY101" s="265" t="s">
        <v>164</v>
      </c>
    </row>
    <row r="102" s="1" customFormat="1" ht="25.5" customHeight="1">
      <c r="B102" s="46"/>
      <c r="C102" s="266" t="s">
        <v>185</v>
      </c>
      <c r="D102" s="266" t="s">
        <v>238</v>
      </c>
      <c r="E102" s="267" t="s">
        <v>338</v>
      </c>
      <c r="F102" s="268" t="s">
        <v>339</v>
      </c>
      <c r="G102" s="269" t="s">
        <v>340</v>
      </c>
      <c r="H102" s="270">
        <v>1059.3</v>
      </c>
      <c r="I102" s="271"/>
      <c r="J102" s="272">
        <f>ROUND(I102*H102,2)</f>
        <v>0</v>
      </c>
      <c r="K102" s="268" t="s">
        <v>21</v>
      </c>
      <c r="L102" s="273"/>
      <c r="M102" s="274" t="s">
        <v>21</v>
      </c>
      <c r="N102" s="275" t="s">
        <v>43</v>
      </c>
      <c r="O102" s="47"/>
      <c r="P102" s="230">
        <f>O102*H102</f>
        <v>0</v>
      </c>
      <c r="Q102" s="230">
        <v>0</v>
      </c>
      <c r="R102" s="230">
        <f>Q102*H102</f>
        <v>0</v>
      </c>
      <c r="S102" s="230">
        <v>0</v>
      </c>
      <c r="T102" s="231">
        <f>S102*H102</f>
        <v>0</v>
      </c>
      <c r="AR102" s="24" t="s">
        <v>210</v>
      </c>
      <c r="AT102" s="24" t="s">
        <v>238</v>
      </c>
      <c r="AU102" s="24" t="s">
        <v>82</v>
      </c>
      <c r="AY102" s="24" t="s">
        <v>164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24" t="s">
        <v>80</v>
      </c>
      <c r="BK102" s="232">
        <f>ROUND(I102*H102,2)</f>
        <v>0</v>
      </c>
      <c r="BL102" s="24" t="s">
        <v>171</v>
      </c>
      <c r="BM102" s="24" t="s">
        <v>994</v>
      </c>
    </row>
    <row r="103" s="11" customFormat="1">
      <c r="B103" s="233"/>
      <c r="C103" s="234"/>
      <c r="D103" s="235" t="s">
        <v>173</v>
      </c>
      <c r="E103" s="236" t="s">
        <v>21</v>
      </c>
      <c r="F103" s="237" t="s">
        <v>991</v>
      </c>
      <c r="G103" s="234"/>
      <c r="H103" s="236" t="s">
        <v>21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AT103" s="243" t="s">
        <v>173</v>
      </c>
      <c r="AU103" s="243" t="s">
        <v>82</v>
      </c>
      <c r="AV103" s="11" t="s">
        <v>80</v>
      </c>
      <c r="AW103" s="11" t="s">
        <v>35</v>
      </c>
      <c r="AX103" s="11" t="s">
        <v>72</v>
      </c>
      <c r="AY103" s="243" t="s">
        <v>164</v>
      </c>
    </row>
    <row r="104" s="11" customFormat="1">
      <c r="B104" s="233"/>
      <c r="C104" s="234"/>
      <c r="D104" s="235" t="s">
        <v>173</v>
      </c>
      <c r="E104" s="236" t="s">
        <v>21</v>
      </c>
      <c r="F104" s="237" t="s">
        <v>323</v>
      </c>
      <c r="G104" s="234"/>
      <c r="H104" s="236" t="s">
        <v>21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AT104" s="243" t="s">
        <v>173</v>
      </c>
      <c r="AU104" s="243" t="s">
        <v>82</v>
      </c>
      <c r="AV104" s="11" t="s">
        <v>80</v>
      </c>
      <c r="AW104" s="11" t="s">
        <v>35</v>
      </c>
      <c r="AX104" s="11" t="s">
        <v>72</v>
      </c>
      <c r="AY104" s="243" t="s">
        <v>164</v>
      </c>
    </row>
    <row r="105" s="11" customFormat="1">
      <c r="B105" s="233"/>
      <c r="C105" s="234"/>
      <c r="D105" s="235" t="s">
        <v>173</v>
      </c>
      <c r="E105" s="236" t="s">
        <v>21</v>
      </c>
      <c r="F105" s="237" t="s">
        <v>324</v>
      </c>
      <c r="G105" s="234"/>
      <c r="H105" s="236" t="s">
        <v>21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AT105" s="243" t="s">
        <v>173</v>
      </c>
      <c r="AU105" s="243" t="s">
        <v>82</v>
      </c>
      <c r="AV105" s="11" t="s">
        <v>80</v>
      </c>
      <c r="AW105" s="11" t="s">
        <v>35</v>
      </c>
      <c r="AX105" s="11" t="s">
        <v>72</v>
      </c>
      <c r="AY105" s="243" t="s">
        <v>164</v>
      </c>
    </row>
    <row r="106" s="12" customFormat="1">
      <c r="B106" s="244"/>
      <c r="C106" s="245"/>
      <c r="D106" s="235" t="s">
        <v>173</v>
      </c>
      <c r="E106" s="246" t="s">
        <v>21</v>
      </c>
      <c r="F106" s="247" t="s">
        <v>995</v>
      </c>
      <c r="G106" s="245"/>
      <c r="H106" s="248">
        <v>1059.3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AT106" s="254" t="s">
        <v>173</v>
      </c>
      <c r="AU106" s="254" t="s">
        <v>82</v>
      </c>
      <c r="AV106" s="12" t="s">
        <v>82</v>
      </c>
      <c r="AW106" s="12" t="s">
        <v>35</v>
      </c>
      <c r="AX106" s="12" t="s">
        <v>72</v>
      </c>
      <c r="AY106" s="254" t="s">
        <v>164</v>
      </c>
    </row>
    <row r="107" s="11" customFormat="1">
      <c r="B107" s="233"/>
      <c r="C107" s="234"/>
      <c r="D107" s="235" t="s">
        <v>173</v>
      </c>
      <c r="E107" s="236" t="s">
        <v>21</v>
      </c>
      <c r="F107" s="237" t="s">
        <v>329</v>
      </c>
      <c r="G107" s="234"/>
      <c r="H107" s="236" t="s">
        <v>21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AT107" s="243" t="s">
        <v>173</v>
      </c>
      <c r="AU107" s="243" t="s">
        <v>82</v>
      </c>
      <c r="AV107" s="11" t="s">
        <v>80</v>
      </c>
      <c r="AW107" s="11" t="s">
        <v>35</v>
      </c>
      <c r="AX107" s="11" t="s">
        <v>72</v>
      </c>
      <c r="AY107" s="243" t="s">
        <v>164</v>
      </c>
    </row>
    <row r="108" s="13" customFormat="1">
      <c r="B108" s="255"/>
      <c r="C108" s="256"/>
      <c r="D108" s="235" t="s">
        <v>173</v>
      </c>
      <c r="E108" s="257" t="s">
        <v>21</v>
      </c>
      <c r="F108" s="258" t="s">
        <v>177</v>
      </c>
      <c r="G108" s="256"/>
      <c r="H108" s="259">
        <v>1059.3</v>
      </c>
      <c r="I108" s="260"/>
      <c r="J108" s="256"/>
      <c r="K108" s="256"/>
      <c r="L108" s="261"/>
      <c r="M108" s="262"/>
      <c r="N108" s="263"/>
      <c r="O108" s="263"/>
      <c r="P108" s="263"/>
      <c r="Q108" s="263"/>
      <c r="R108" s="263"/>
      <c r="S108" s="263"/>
      <c r="T108" s="264"/>
      <c r="AT108" s="265" t="s">
        <v>173</v>
      </c>
      <c r="AU108" s="265" t="s">
        <v>82</v>
      </c>
      <c r="AV108" s="13" t="s">
        <v>171</v>
      </c>
      <c r="AW108" s="13" t="s">
        <v>35</v>
      </c>
      <c r="AX108" s="13" t="s">
        <v>80</v>
      </c>
      <c r="AY108" s="265" t="s">
        <v>164</v>
      </c>
    </row>
    <row r="109" s="1" customFormat="1" ht="16.5" customHeight="1">
      <c r="B109" s="46"/>
      <c r="C109" s="221" t="s">
        <v>171</v>
      </c>
      <c r="D109" s="221" t="s">
        <v>166</v>
      </c>
      <c r="E109" s="222" t="s">
        <v>347</v>
      </c>
      <c r="F109" s="223" t="s">
        <v>348</v>
      </c>
      <c r="G109" s="224" t="s">
        <v>169</v>
      </c>
      <c r="H109" s="225">
        <v>32.100000000000001</v>
      </c>
      <c r="I109" s="226"/>
      <c r="J109" s="227">
        <f>ROUND(I109*H109,2)</f>
        <v>0</v>
      </c>
      <c r="K109" s="223" t="s">
        <v>21</v>
      </c>
      <c r="L109" s="72"/>
      <c r="M109" s="228" t="s">
        <v>21</v>
      </c>
      <c r="N109" s="229" t="s">
        <v>43</v>
      </c>
      <c r="O109" s="47"/>
      <c r="P109" s="230">
        <f>O109*H109</f>
        <v>0</v>
      </c>
      <c r="Q109" s="230">
        <v>0</v>
      </c>
      <c r="R109" s="230">
        <f>Q109*H109</f>
        <v>0</v>
      </c>
      <c r="S109" s="230">
        <v>0</v>
      </c>
      <c r="T109" s="231">
        <f>S109*H109</f>
        <v>0</v>
      </c>
      <c r="AR109" s="24" t="s">
        <v>171</v>
      </c>
      <c r="AT109" s="24" t="s">
        <v>166</v>
      </c>
      <c r="AU109" s="24" t="s">
        <v>82</v>
      </c>
      <c r="AY109" s="24" t="s">
        <v>164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24" t="s">
        <v>80</v>
      </c>
      <c r="BK109" s="232">
        <f>ROUND(I109*H109,2)</f>
        <v>0</v>
      </c>
      <c r="BL109" s="24" t="s">
        <v>171</v>
      </c>
      <c r="BM109" s="24" t="s">
        <v>996</v>
      </c>
    </row>
    <row r="110" s="11" customFormat="1">
      <c r="B110" s="233"/>
      <c r="C110" s="234"/>
      <c r="D110" s="235" t="s">
        <v>173</v>
      </c>
      <c r="E110" s="236" t="s">
        <v>21</v>
      </c>
      <c r="F110" s="237" t="s">
        <v>991</v>
      </c>
      <c r="G110" s="234"/>
      <c r="H110" s="236" t="s">
        <v>21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AT110" s="243" t="s">
        <v>173</v>
      </c>
      <c r="AU110" s="243" t="s">
        <v>82</v>
      </c>
      <c r="AV110" s="11" t="s">
        <v>80</v>
      </c>
      <c r="AW110" s="11" t="s">
        <v>35</v>
      </c>
      <c r="AX110" s="11" t="s">
        <v>72</v>
      </c>
      <c r="AY110" s="243" t="s">
        <v>164</v>
      </c>
    </row>
    <row r="111" s="12" customFormat="1">
      <c r="B111" s="244"/>
      <c r="C111" s="245"/>
      <c r="D111" s="235" t="s">
        <v>173</v>
      </c>
      <c r="E111" s="246" t="s">
        <v>21</v>
      </c>
      <c r="F111" s="247" t="s">
        <v>21</v>
      </c>
      <c r="G111" s="245"/>
      <c r="H111" s="248">
        <v>0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AT111" s="254" t="s">
        <v>173</v>
      </c>
      <c r="AU111" s="254" t="s">
        <v>82</v>
      </c>
      <c r="AV111" s="12" t="s">
        <v>82</v>
      </c>
      <c r="AW111" s="12" t="s">
        <v>35</v>
      </c>
      <c r="AX111" s="12" t="s">
        <v>72</v>
      </c>
      <c r="AY111" s="254" t="s">
        <v>164</v>
      </c>
    </row>
    <row r="112" s="11" customFormat="1">
      <c r="B112" s="233"/>
      <c r="C112" s="234"/>
      <c r="D112" s="235" t="s">
        <v>173</v>
      </c>
      <c r="E112" s="236" t="s">
        <v>21</v>
      </c>
      <c r="F112" s="237" t="s">
        <v>323</v>
      </c>
      <c r="G112" s="234"/>
      <c r="H112" s="236" t="s">
        <v>21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AT112" s="243" t="s">
        <v>173</v>
      </c>
      <c r="AU112" s="243" t="s">
        <v>82</v>
      </c>
      <c r="AV112" s="11" t="s">
        <v>80</v>
      </c>
      <c r="AW112" s="11" t="s">
        <v>35</v>
      </c>
      <c r="AX112" s="11" t="s">
        <v>72</v>
      </c>
      <c r="AY112" s="243" t="s">
        <v>164</v>
      </c>
    </row>
    <row r="113" s="11" customFormat="1">
      <c r="B113" s="233"/>
      <c r="C113" s="234"/>
      <c r="D113" s="235" t="s">
        <v>173</v>
      </c>
      <c r="E113" s="236" t="s">
        <v>21</v>
      </c>
      <c r="F113" s="237" t="s">
        <v>350</v>
      </c>
      <c r="G113" s="234"/>
      <c r="H113" s="236" t="s">
        <v>21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AT113" s="243" t="s">
        <v>173</v>
      </c>
      <c r="AU113" s="243" t="s">
        <v>82</v>
      </c>
      <c r="AV113" s="11" t="s">
        <v>80</v>
      </c>
      <c r="AW113" s="11" t="s">
        <v>35</v>
      </c>
      <c r="AX113" s="11" t="s">
        <v>72</v>
      </c>
      <c r="AY113" s="243" t="s">
        <v>164</v>
      </c>
    </row>
    <row r="114" s="12" customFormat="1">
      <c r="B114" s="244"/>
      <c r="C114" s="245"/>
      <c r="D114" s="235" t="s">
        <v>173</v>
      </c>
      <c r="E114" s="246" t="s">
        <v>21</v>
      </c>
      <c r="F114" s="247" t="s">
        <v>992</v>
      </c>
      <c r="G114" s="245"/>
      <c r="H114" s="248">
        <v>32.100000000000001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AT114" s="254" t="s">
        <v>173</v>
      </c>
      <c r="AU114" s="254" t="s">
        <v>82</v>
      </c>
      <c r="AV114" s="12" t="s">
        <v>82</v>
      </c>
      <c r="AW114" s="12" t="s">
        <v>35</v>
      </c>
      <c r="AX114" s="12" t="s">
        <v>72</v>
      </c>
      <c r="AY114" s="254" t="s">
        <v>164</v>
      </c>
    </row>
    <row r="115" s="11" customFormat="1">
      <c r="B115" s="233"/>
      <c r="C115" s="234"/>
      <c r="D115" s="235" t="s">
        <v>173</v>
      </c>
      <c r="E115" s="236" t="s">
        <v>21</v>
      </c>
      <c r="F115" s="237" t="s">
        <v>351</v>
      </c>
      <c r="G115" s="234"/>
      <c r="H115" s="236" t="s">
        <v>21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AT115" s="243" t="s">
        <v>173</v>
      </c>
      <c r="AU115" s="243" t="s">
        <v>82</v>
      </c>
      <c r="AV115" s="11" t="s">
        <v>80</v>
      </c>
      <c r="AW115" s="11" t="s">
        <v>35</v>
      </c>
      <c r="AX115" s="11" t="s">
        <v>72</v>
      </c>
      <c r="AY115" s="243" t="s">
        <v>164</v>
      </c>
    </row>
    <row r="116" s="13" customFormat="1">
      <c r="B116" s="255"/>
      <c r="C116" s="256"/>
      <c r="D116" s="235" t="s">
        <v>173</v>
      </c>
      <c r="E116" s="257" t="s">
        <v>21</v>
      </c>
      <c r="F116" s="258" t="s">
        <v>177</v>
      </c>
      <c r="G116" s="256"/>
      <c r="H116" s="259">
        <v>32.100000000000001</v>
      </c>
      <c r="I116" s="260"/>
      <c r="J116" s="256"/>
      <c r="K116" s="256"/>
      <c r="L116" s="261"/>
      <c r="M116" s="262"/>
      <c r="N116" s="263"/>
      <c r="O116" s="263"/>
      <c r="P116" s="263"/>
      <c r="Q116" s="263"/>
      <c r="R116" s="263"/>
      <c r="S116" s="263"/>
      <c r="T116" s="264"/>
      <c r="AT116" s="265" t="s">
        <v>173</v>
      </c>
      <c r="AU116" s="265" t="s">
        <v>82</v>
      </c>
      <c r="AV116" s="13" t="s">
        <v>171</v>
      </c>
      <c r="AW116" s="13" t="s">
        <v>35</v>
      </c>
      <c r="AX116" s="13" t="s">
        <v>80</v>
      </c>
      <c r="AY116" s="265" t="s">
        <v>164</v>
      </c>
    </row>
    <row r="117" s="1" customFormat="1" ht="16.5" customHeight="1">
      <c r="B117" s="46"/>
      <c r="C117" s="266" t="s">
        <v>198</v>
      </c>
      <c r="D117" s="266" t="s">
        <v>238</v>
      </c>
      <c r="E117" s="267" t="s">
        <v>353</v>
      </c>
      <c r="F117" s="268" t="s">
        <v>354</v>
      </c>
      <c r="G117" s="269" t="s">
        <v>340</v>
      </c>
      <c r="H117" s="270">
        <v>192.59999999999999</v>
      </c>
      <c r="I117" s="271"/>
      <c r="J117" s="272">
        <f>ROUND(I117*H117,2)</f>
        <v>0</v>
      </c>
      <c r="K117" s="268" t="s">
        <v>21</v>
      </c>
      <c r="L117" s="273"/>
      <c r="M117" s="274" t="s">
        <v>21</v>
      </c>
      <c r="N117" s="275" t="s">
        <v>43</v>
      </c>
      <c r="O117" s="47"/>
      <c r="P117" s="230">
        <f>O117*H117</f>
        <v>0</v>
      </c>
      <c r="Q117" s="230">
        <v>0</v>
      </c>
      <c r="R117" s="230">
        <f>Q117*H117</f>
        <v>0</v>
      </c>
      <c r="S117" s="230">
        <v>0</v>
      </c>
      <c r="T117" s="231">
        <f>S117*H117</f>
        <v>0</v>
      </c>
      <c r="AR117" s="24" t="s">
        <v>210</v>
      </c>
      <c r="AT117" s="24" t="s">
        <v>238</v>
      </c>
      <c r="AU117" s="24" t="s">
        <v>82</v>
      </c>
      <c r="AY117" s="24" t="s">
        <v>164</v>
      </c>
      <c r="BE117" s="232">
        <f>IF(N117="základní",J117,0)</f>
        <v>0</v>
      </c>
      <c r="BF117" s="232">
        <f>IF(N117="snížená",J117,0)</f>
        <v>0</v>
      </c>
      <c r="BG117" s="232">
        <f>IF(N117="zákl. přenesená",J117,0)</f>
        <v>0</v>
      </c>
      <c r="BH117" s="232">
        <f>IF(N117="sníž. přenesená",J117,0)</f>
        <v>0</v>
      </c>
      <c r="BI117" s="232">
        <f>IF(N117="nulová",J117,0)</f>
        <v>0</v>
      </c>
      <c r="BJ117" s="24" t="s">
        <v>80</v>
      </c>
      <c r="BK117" s="232">
        <f>ROUND(I117*H117,2)</f>
        <v>0</v>
      </c>
      <c r="BL117" s="24" t="s">
        <v>171</v>
      </c>
      <c r="BM117" s="24" t="s">
        <v>997</v>
      </c>
    </row>
    <row r="118" s="11" customFormat="1">
      <c r="B118" s="233"/>
      <c r="C118" s="234"/>
      <c r="D118" s="235" t="s">
        <v>173</v>
      </c>
      <c r="E118" s="236" t="s">
        <v>21</v>
      </c>
      <c r="F118" s="237" t="s">
        <v>991</v>
      </c>
      <c r="G118" s="234"/>
      <c r="H118" s="236" t="s">
        <v>21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AT118" s="243" t="s">
        <v>173</v>
      </c>
      <c r="AU118" s="243" t="s">
        <v>82</v>
      </c>
      <c r="AV118" s="11" t="s">
        <v>80</v>
      </c>
      <c r="AW118" s="11" t="s">
        <v>35</v>
      </c>
      <c r="AX118" s="11" t="s">
        <v>72</v>
      </c>
      <c r="AY118" s="243" t="s">
        <v>164</v>
      </c>
    </row>
    <row r="119" s="12" customFormat="1">
      <c r="B119" s="244"/>
      <c r="C119" s="245"/>
      <c r="D119" s="235" t="s">
        <v>173</v>
      </c>
      <c r="E119" s="246" t="s">
        <v>21</v>
      </c>
      <c r="F119" s="247" t="s">
        <v>21</v>
      </c>
      <c r="G119" s="245"/>
      <c r="H119" s="248">
        <v>0</v>
      </c>
      <c r="I119" s="249"/>
      <c r="J119" s="245"/>
      <c r="K119" s="245"/>
      <c r="L119" s="250"/>
      <c r="M119" s="251"/>
      <c r="N119" s="252"/>
      <c r="O119" s="252"/>
      <c r="P119" s="252"/>
      <c r="Q119" s="252"/>
      <c r="R119" s="252"/>
      <c r="S119" s="252"/>
      <c r="T119" s="253"/>
      <c r="AT119" s="254" t="s">
        <v>173</v>
      </c>
      <c r="AU119" s="254" t="s">
        <v>82</v>
      </c>
      <c r="AV119" s="12" t="s">
        <v>82</v>
      </c>
      <c r="AW119" s="12" t="s">
        <v>35</v>
      </c>
      <c r="AX119" s="12" t="s">
        <v>72</v>
      </c>
      <c r="AY119" s="254" t="s">
        <v>164</v>
      </c>
    </row>
    <row r="120" s="11" customFormat="1">
      <c r="B120" s="233"/>
      <c r="C120" s="234"/>
      <c r="D120" s="235" t="s">
        <v>173</v>
      </c>
      <c r="E120" s="236" t="s">
        <v>21</v>
      </c>
      <c r="F120" s="237" t="s">
        <v>323</v>
      </c>
      <c r="G120" s="234"/>
      <c r="H120" s="236" t="s">
        <v>21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AT120" s="243" t="s">
        <v>173</v>
      </c>
      <c r="AU120" s="243" t="s">
        <v>82</v>
      </c>
      <c r="AV120" s="11" t="s">
        <v>80</v>
      </c>
      <c r="AW120" s="11" t="s">
        <v>35</v>
      </c>
      <c r="AX120" s="11" t="s">
        <v>72</v>
      </c>
      <c r="AY120" s="243" t="s">
        <v>164</v>
      </c>
    </row>
    <row r="121" s="11" customFormat="1">
      <c r="B121" s="233"/>
      <c r="C121" s="234"/>
      <c r="D121" s="235" t="s">
        <v>173</v>
      </c>
      <c r="E121" s="236" t="s">
        <v>21</v>
      </c>
      <c r="F121" s="237" t="s">
        <v>350</v>
      </c>
      <c r="G121" s="234"/>
      <c r="H121" s="236" t="s">
        <v>21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AT121" s="243" t="s">
        <v>173</v>
      </c>
      <c r="AU121" s="243" t="s">
        <v>82</v>
      </c>
      <c r="AV121" s="11" t="s">
        <v>80</v>
      </c>
      <c r="AW121" s="11" t="s">
        <v>35</v>
      </c>
      <c r="AX121" s="11" t="s">
        <v>72</v>
      </c>
      <c r="AY121" s="243" t="s">
        <v>164</v>
      </c>
    </row>
    <row r="122" s="12" customFormat="1">
      <c r="B122" s="244"/>
      <c r="C122" s="245"/>
      <c r="D122" s="235" t="s">
        <v>173</v>
      </c>
      <c r="E122" s="246" t="s">
        <v>21</v>
      </c>
      <c r="F122" s="247" t="s">
        <v>998</v>
      </c>
      <c r="G122" s="245"/>
      <c r="H122" s="248">
        <v>192.59999999999999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AT122" s="254" t="s">
        <v>173</v>
      </c>
      <c r="AU122" s="254" t="s">
        <v>82</v>
      </c>
      <c r="AV122" s="12" t="s">
        <v>82</v>
      </c>
      <c r="AW122" s="12" t="s">
        <v>35</v>
      </c>
      <c r="AX122" s="12" t="s">
        <v>72</v>
      </c>
      <c r="AY122" s="254" t="s">
        <v>164</v>
      </c>
    </row>
    <row r="123" s="11" customFormat="1">
      <c r="B123" s="233"/>
      <c r="C123" s="234"/>
      <c r="D123" s="235" t="s">
        <v>173</v>
      </c>
      <c r="E123" s="236" t="s">
        <v>21</v>
      </c>
      <c r="F123" s="237" t="s">
        <v>351</v>
      </c>
      <c r="G123" s="234"/>
      <c r="H123" s="236" t="s">
        <v>21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AT123" s="243" t="s">
        <v>173</v>
      </c>
      <c r="AU123" s="243" t="s">
        <v>82</v>
      </c>
      <c r="AV123" s="11" t="s">
        <v>80</v>
      </c>
      <c r="AW123" s="11" t="s">
        <v>35</v>
      </c>
      <c r="AX123" s="11" t="s">
        <v>72</v>
      </c>
      <c r="AY123" s="243" t="s">
        <v>164</v>
      </c>
    </row>
    <row r="124" s="13" customFormat="1">
      <c r="B124" s="255"/>
      <c r="C124" s="256"/>
      <c r="D124" s="235" t="s">
        <v>173</v>
      </c>
      <c r="E124" s="257" t="s">
        <v>21</v>
      </c>
      <c r="F124" s="258" t="s">
        <v>177</v>
      </c>
      <c r="G124" s="256"/>
      <c r="H124" s="259">
        <v>192.59999999999999</v>
      </c>
      <c r="I124" s="260"/>
      <c r="J124" s="256"/>
      <c r="K124" s="256"/>
      <c r="L124" s="261"/>
      <c r="M124" s="262"/>
      <c r="N124" s="263"/>
      <c r="O124" s="263"/>
      <c r="P124" s="263"/>
      <c r="Q124" s="263"/>
      <c r="R124" s="263"/>
      <c r="S124" s="263"/>
      <c r="T124" s="264"/>
      <c r="AT124" s="265" t="s">
        <v>173</v>
      </c>
      <c r="AU124" s="265" t="s">
        <v>82</v>
      </c>
      <c r="AV124" s="13" t="s">
        <v>171</v>
      </c>
      <c r="AW124" s="13" t="s">
        <v>35</v>
      </c>
      <c r="AX124" s="13" t="s">
        <v>80</v>
      </c>
      <c r="AY124" s="265" t="s">
        <v>164</v>
      </c>
    </row>
    <row r="125" s="1" customFormat="1" ht="25.5" customHeight="1">
      <c r="B125" s="46"/>
      <c r="C125" s="221" t="s">
        <v>202</v>
      </c>
      <c r="D125" s="221" t="s">
        <v>166</v>
      </c>
      <c r="E125" s="222" t="s">
        <v>837</v>
      </c>
      <c r="F125" s="223" t="s">
        <v>838</v>
      </c>
      <c r="G125" s="224" t="s">
        <v>287</v>
      </c>
      <c r="H125" s="225">
        <v>2.7999999999999998</v>
      </c>
      <c r="I125" s="226"/>
      <c r="J125" s="227">
        <f>ROUND(I125*H125,2)</f>
        <v>0</v>
      </c>
      <c r="K125" s="223" t="s">
        <v>170</v>
      </c>
      <c r="L125" s="72"/>
      <c r="M125" s="228" t="s">
        <v>21</v>
      </c>
      <c r="N125" s="229" t="s">
        <v>43</v>
      </c>
      <c r="O125" s="47"/>
      <c r="P125" s="230">
        <f>O125*H125</f>
        <v>0</v>
      </c>
      <c r="Q125" s="230">
        <v>0.0011999999999999999</v>
      </c>
      <c r="R125" s="230">
        <f>Q125*H125</f>
        <v>0.0033599999999999997</v>
      </c>
      <c r="S125" s="230">
        <v>0</v>
      </c>
      <c r="T125" s="231">
        <f>S125*H125</f>
        <v>0</v>
      </c>
      <c r="AR125" s="24" t="s">
        <v>171</v>
      </c>
      <c r="AT125" s="24" t="s">
        <v>166</v>
      </c>
      <c r="AU125" s="24" t="s">
        <v>82</v>
      </c>
      <c r="AY125" s="24" t="s">
        <v>164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24" t="s">
        <v>80</v>
      </c>
      <c r="BK125" s="232">
        <f>ROUND(I125*H125,2)</f>
        <v>0</v>
      </c>
      <c r="BL125" s="24" t="s">
        <v>171</v>
      </c>
      <c r="BM125" s="24" t="s">
        <v>999</v>
      </c>
    </row>
    <row r="126" s="11" customFormat="1">
      <c r="B126" s="233"/>
      <c r="C126" s="234"/>
      <c r="D126" s="235" t="s">
        <v>173</v>
      </c>
      <c r="E126" s="236" t="s">
        <v>21</v>
      </c>
      <c r="F126" s="237" t="s">
        <v>991</v>
      </c>
      <c r="G126" s="234"/>
      <c r="H126" s="236" t="s">
        <v>21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173</v>
      </c>
      <c r="AU126" s="243" t="s">
        <v>82</v>
      </c>
      <c r="AV126" s="11" t="s">
        <v>80</v>
      </c>
      <c r="AW126" s="11" t="s">
        <v>35</v>
      </c>
      <c r="AX126" s="11" t="s">
        <v>72</v>
      </c>
      <c r="AY126" s="243" t="s">
        <v>164</v>
      </c>
    </row>
    <row r="127" s="11" customFormat="1">
      <c r="B127" s="233"/>
      <c r="C127" s="234"/>
      <c r="D127" s="235" t="s">
        <v>173</v>
      </c>
      <c r="E127" s="236" t="s">
        <v>21</v>
      </c>
      <c r="F127" s="237" t="s">
        <v>924</v>
      </c>
      <c r="G127" s="234"/>
      <c r="H127" s="236" t="s">
        <v>21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AT127" s="243" t="s">
        <v>173</v>
      </c>
      <c r="AU127" s="243" t="s">
        <v>82</v>
      </c>
      <c r="AV127" s="11" t="s">
        <v>80</v>
      </c>
      <c r="AW127" s="11" t="s">
        <v>35</v>
      </c>
      <c r="AX127" s="11" t="s">
        <v>72</v>
      </c>
      <c r="AY127" s="243" t="s">
        <v>164</v>
      </c>
    </row>
    <row r="128" s="11" customFormat="1">
      <c r="B128" s="233"/>
      <c r="C128" s="234"/>
      <c r="D128" s="235" t="s">
        <v>173</v>
      </c>
      <c r="E128" s="236" t="s">
        <v>21</v>
      </c>
      <c r="F128" s="237" t="s">
        <v>925</v>
      </c>
      <c r="G128" s="234"/>
      <c r="H128" s="236" t="s">
        <v>21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173</v>
      </c>
      <c r="AU128" s="243" t="s">
        <v>82</v>
      </c>
      <c r="AV128" s="11" t="s">
        <v>80</v>
      </c>
      <c r="AW128" s="11" t="s">
        <v>35</v>
      </c>
      <c r="AX128" s="11" t="s">
        <v>72</v>
      </c>
      <c r="AY128" s="243" t="s">
        <v>164</v>
      </c>
    </row>
    <row r="129" s="12" customFormat="1">
      <c r="B129" s="244"/>
      <c r="C129" s="245"/>
      <c r="D129" s="235" t="s">
        <v>173</v>
      </c>
      <c r="E129" s="246" t="s">
        <v>21</v>
      </c>
      <c r="F129" s="247" t="s">
        <v>842</v>
      </c>
      <c r="G129" s="245"/>
      <c r="H129" s="248">
        <v>2.7999999999999998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AT129" s="254" t="s">
        <v>173</v>
      </c>
      <c r="AU129" s="254" t="s">
        <v>82</v>
      </c>
      <c r="AV129" s="12" t="s">
        <v>82</v>
      </c>
      <c r="AW129" s="12" t="s">
        <v>35</v>
      </c>
      <c r="AX129" s="12" t="s">
        <v>72</v>
      </c>
      <c r="AY129" s="254" t="s">
        <v>164</v>
      </c>
    </row>
    <row r="130" s="13" customFormat="1">
      <c r="B130" s="255"/>
      <c r="C130" s="256"/>
      <c r="D130" s="235" t="s">
        <v>173</v>
      </c>
      <c r="E130" s="257" t="s">
        <v>21</v>
      </c>
      <c r="F130" s="258" t="s">
        <v>177</v>
      </c>
      <c r="G130" s="256"/>
      <c r="H130" s="259">
        <v>2.7999999999999998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AT130" s="265" t="s">
        <v>173</v>
      </c>
      <c r="AU130" s="265" t="s">
        <v>82</v>
      </c>
      <c r="AV130" s="13" t="s">
        <v>171</v>
      </c>
      <c r="AW130" s="13" t="s">
        <v>35</v>
      </c>
      <c r="AX130" s="13" t="s">
        <v>80</v>
      </c>
      <c r="AY130" s="265" t="s">
        <v>164</v>
      </c>
    </row>
    <row r="131" s="1" customFormat="1" ht="16.5" customHeight="1">
      <c r="B131" s="46"/>
      <c r="C131" s="221" t="s">
        <v>206</v>
      </c>
      <c r="D131" s="221" t="s">
        <v>166</v>
      </c>
      <c r="E131" s="222" t="s">
        <v>358</v>
      </c>
      <c r="F131" s="223" t="s">
        <v>359</v>
      </c>
      <c r="G131" s="224" t="s">
        <v>169</v>
      </c>
      <c r="H131" s="225">
        <v>32.100000000000001</v>
      </c>
      <c r="I131" s="226"/>
      <c r="J131" s="227">
        <f>ROUND(I131*H131,2)</f>
        <v>0</v>
      </c>
      <c r="K131" s="223" t="s">
        <v>170</v>
      </c>
      <c r="L131" s="72"/>
      <c r="M131" s="228" t="s">
        <v>21</v>
      </c>
      <c r="N131" s="229" t="s">
        <v>43</v>
      </c>
      <c r="O131" s="47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AR131" s="24" t="s">
        <v>171</v>
      </c>
      <c r="AT131" s="24" t="s">
        <v>166</v>
      </c>
      <c r="AU131" s="24" t="s">
        <v>82</v>
      </c>
      <c r="AY131" s="24" t="s">
        <v>164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24" t="s">
        <v>80</v>
      </c>
      <c r="BK131" s="232">
        <f>ROUND(I131*H131,2)</f>
        <v>0</v>
      </c>
      <c r="BL131" s="24" t="s">
        <v>171</v>
      </c>
      <c r="BM131" s="24" t="s">
        <v>1000</v>
      </c>
    </row>
    <row r="132" s="11" customFormat="1">
      <c r="B132" s="233"/>
      <c r="C132" s="234"/>
      <c r="D132" s="235" t="s">
        <v>173</v>
      </c>
      <c r="E132" s="236" t="s">
        <v>21</v>
      </c>
      <c r="F132" s="237" t="s">
        <v>991</v>
      </c>
      <c r="G132" s="234"/>
      <c r="H132" s="236" t="s">
        <v>21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AT132" s="243" t="s">
        <v>173</v>
      </c>
      <c r="AU132" s="243" t="s">
        <v>82</v>
      </c>
      <c r="AV132" s="11" t="s">
        <v>80</v>
      </c>
      <c r="AW132" s="11" t="s">
        <v>35</v>
      </c>
      <c r="AX132" s="11" t="s">
        <v>72</v>
      </c>
      <c r="AY132" s="243" t="s">
        <v>164</v>
      </c>
    </row>
    <row r="133" s="11" customFormat="1">
      <c r="B133" s="233"/>
      <c r="C133" s="234"/>
      <c r="D133" s="235" t="s">
        <v>173</v>
      </c>
      <c r="E133" s="236" t="s">
        <v>21</v>
      </c>
      <c r="F133" s="237" t="s">
        <v>323</v>
      </c>
      <c r="G133" s="234"/>
      <c r="H133" s="236" t="s">
        <v>21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173</v>
      </c>
      <c r="AU133" s="243" t="s">
        <v>82</v>
      </c>
      <c r="AV133" s="11" t="s">
        <v>80</v>
      </c>
      <c r="AW133" s="11" t="s">
        <v>35</v>
      </c>
      <c r="AX133" s="11" t="s">
        <v>72</v>
      </c>
      <c r="AY133" s="243" t="s">
        <v>164</v>
      </c>
    </row>
    <row r="134" s="11" customFormat="1">
      <c r="B134" s="233"/>
      <c r="C134" s="234"/>
      <c r="D134" s="235" t="s">
        <v>173</v>
      </c>
      <c r="E134" s="236" t="s">
        <v>21</v>
      </c>
      <c r="F134" s="237" t="s">
        <v>361</v>
      </c>
      <c r="G134" s="234"/>
      <c r="H134" s="236" t="s">
        <v>21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AT134" s="243" t="s">
        <v>173</v>
      </c>
      <c r="AU134" s="243" t="s">
        <v>82</v>
      </c>
      <c r="AV134" s="11" t="s">
        <v>80</v>
      </c>
      <c r="AW134" s="11" t="s">
        <v>35</v>
      </c>
      <c r="AX134" s="11" t="s">
        <v>72</v>
      </c>
      <c r="AY134" s="243" t="s">
        <v>164</v>
      </c>
    </row>
    <row r="135" s="12" customFormat="1">
      <c r="B135" s="244"/>
      <c r="C135" s="245"/>
      <c r="D135" s="235" t="s">
        <v>173</v>
      </c>
      <c r="E135" s="246" t="s">
        <v>21</v>
      </c>
      <c r="F135" s="247" t="s">
        <v>992</v>
      </c>
      <c r="G135" s="245"/>
      <c r="H135" s="248">
        <v>32.100000000000001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AT135" s="254" t="s">
        <v>173</v>
      </c>
      <c r="AU135" s="254" t="s">
        <v>82</v>
      </c>
      <c r="AV135" s="12" t="s">
        <v>82</v>
      </c>
      <c r="AW135" s="12" t="s">
        <v>35</v>
      </c>
      <c r="AX135" s="12" t="s">
        <v>72</v>
      </c>
      <c r="AY135" s="254" t="s">
        <v>164</v>
      </c>
    </row>
    <row r="136" s="13" customFormat="1">
      <c r="B136" s="255"/>
      <c r="C136" s="256"/>
      <c r="D136" s="235" t="s">
        <v>173</v>
      </c>
      <c r="E136" s="257" t="s">
        <v>21</v>
      </c>
      <c r="F136" s="258" t="s">
        <v>177</v>
      </c>
      <c r="G136" s="256"/>
      <c r="H136" s="259">
        <v>32.100000000000001</v>
      </c>
      <c r="I136" s="260"/>
      <c r="J136" s="256"/>
      <c r="K136" s="256"/>
      <c r="L136" s="261"/>
      <c r="M136" s="262"/>
      <c r="N136" s="263"/>
      <c r="O136" s="263"/>
      <c r="P136" s="263"/>
      <c r="Q136" s="263"/>
      <c r="R136" s="263"/>
      <c r="S136" s="263"/>
      <c r="T136" s="264"/>
      <c r="AT136" s="265" t="s">
        <v>173</v>
      </c>
      <c r="AU136" s="265" t="s">
        <v>82</v>
      </c>
      <c r="AV136" s="13" t="s">
        <v>171</v>
      </c>
      <c r="AW136" s="13" t="s">
        <v>35</v>
      </c>
      <c r="AX136" s="13" t="s">
        <v>80</v>
      </c>
      <c r="AY136" s="265" t="s">
        <v>164</v>
      </c>
    </row>
    <row r="137" s="1" customFormat="1" ht="25.5" customHeight="1">
      <c r="B137" s="46"/>
      <c r="C137" s="221" t="s">
        <v>210</v>
      </c>
      <c r="D137" s="221" t="s">
        <v>166</v>
      </c>
      <c r="E137" s="222" t="s">
        <v>363</v>
      </c>
      <c r="F137" s="223" t="s">
        <v>364</v>
      </c>
      <c r="G137" s="224" t="s">
        <v>287</v>
      </c>
      <c r="H137" s="225">
        <v>23.960000000000001</v>
      </c>
      <c r="I137" s="226"/>
      <c r="J137" s="227">
        <f>ROUND(I137*H137,2)</f>
        <v>0</v>
      </c>
      <c r="K137" s="223" t="s">
        <v>170</v>
      </c>
      <c r="L137" s="72"/>
      <c r="M137" s="228" t="s">
        <v>21</v>
      </c>
      <c r="N137" s="229" t="s">
        <v>43</v>
      </c>
      <c r="O137" s="47"/>
      <c r="P137" s="230">
        <f>O137*H137</f>
        <v>0</v>
      </c>
      <c r="Q137" s="230">
        <v>1.0000000000000001E-05</v>
      </c>
      <c r="R137" s="230">
        <f>Q137*H137</f>
        <v>0.00023960000000000002</v>
      </c>
      <c r="S137" s="230">
        <v>0</v>
      </c>
      <c r="T137" s="231">
        <f>S137*H137</f>
        <v>0</v>
      </c>
      <c r="AR137" s="24" t="s">
        <v>171</v>
      </c>
      <c r="AT137" s="24" t="s">
        <v>166</v>
      </c>
      <c r="AU137" s="24" t="s">
        <v>82</v>
      </c>
      <c r="AY137" s="24" t="s">
        <v>164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24" t="s">
        <v>80</v>
      </c>
      <c r="BK137" s="232">
        <f>ROUND(I137*H137,2)</f>
        <v>0</v>
      </c>
      <c r="BL137" s="24" t="s">
        <v>171</v>
      </c>
      <c r="BM137" s="24" t="s">
        <v>1001</v>
      </c>
    </row>
    <row r="138" s="11" customFormat="1">
      <c r="B138" s="233"/>
      <c r="C138" s="234"/>
      <c r="D138" s="235" t="s">
        <v>173</v>
      </c>
      <c r="E138" s="236" t="s">
        <v>21</v>
      </c>
      <c r="F138" s="237" t="s">
        <v>991</v>
      </c>
      <c r="G138" s="234"/>
      <c r="H138" s="236" t="s">
        <v>21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AT138" s="243" t="s">
        <v>173</v>
      </c>
      <c r="AU138" s="243" t="s">
        <v>82</v>
      </c>
      <c r="AV138" s="11" t="s">
        <v>80</v>
      </c>
      <c r="AW138" s="11" t="s">
        <v>35</v>
      </c>
      <c r="AX138" s="11" t="s">
        <v>72</v>
      </c>
      <c r="AY138" s="243" t="s">
        <v>164</v>
      </c>
    </row>
    <row r="139" s="11" customFormat="1">
      <c r="B139" s="233"/>
      <c r="C139" s="234"/>
      <c r="D139" s="235" t="s">
        <v>173</v>
      </c>
      <c r="E139" s="236" t="s">
        <v>21</v>
      </c>
      <c r="F139" s="237" t="s">
        <v>366</v>
      </c>
      <c r="G139" s="234"/>
      <c r="H139" s="236" t="s">
        <v>21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AT139" s="243" t="s">
        <v>173</v>
      </c>
      <c r="AU139" s="243" t="s">
        <v>82</v>
      </c>
      <c r="AV139" s="11" t="s">
        <v>80</v>
      </c>
      <c r="AW139" s="11" t="s">
        <v>35</v>
      </c>
      <c r="AX139" s="11" t="s">
        <v>72</v>
      </c>
      <c r="AY139" s="243" t="s">
        <v>164</v>
      </c>
    </row>
    <row r="140" s="11" customFormat="1">
      <c r="B140" s="233"/>
      <c r="C140" s="234"/>
      <c r="D140" s="235" t="s">
        <v>173</v>
      </c>
      <c r="E140" s="236" t="s">
        <v>21</v>
      </c>
      <c r="F140" s="237" t="s">
        <v>367</v>
      </c>
      <c r="G140" s="234"/>
      <c r="H140" s="236" t="s">
        <v>21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173</v>
      </c>
      <c r="AU140" s="243" t="s">
        <v>82</v>
      </c>
      <c r="AV140" s="11" t="s">
        <v>80</v>
      </c>
      <c r="AW140" s="11" t="s">
        <v>35</v>
      </c>
      <c r="AX140" s="11" t="s">
        <v>72</v>
      </c>
      <c r="AY140" s="243" t="s">
        <v>164</v>
      </c>
    </row>
    <row r="141" s="12" customFormat="1">
      <c r="B141" s="244"/>
      <c r="C141" s="245"/>
      <c r="D141" s="235" t="s">
        <v>173</v>
      </c>
      <c r="E141" s="246" t="s">
        <v>21</v>
      </c>
      <c r="F141" s="247" t="s">
        <v>1002</v>
      </c>
      <c r="G141" s="245"/>
      <c r="H141" s="248">
        <v>23.960000000000001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AT141" s="254" t="s">
        <v>173</v>
      </c>
      <c r="AU141" s="254" t="s">
        <v>82</v>
      </c>
      <c r="AV141" s="12" t="s">
        <v>82</v>
      </c>
      <c r="AW141" s="12" t="s">
        <v>35</v>
      </c>
      <c r="AX141" s="12" t="s">
        <v>72</v>
      </c>
      <c r="AY141" s="254" t="s">
        <v>164</v>
      </c>
    </row>
    <row r="142" s="13" customFormat="1">
      <c r="B142" s="255"/>
      <c r="C142" s="256"/>
      <c r="D142" s="235" t="s">
        <v>173</v>
      </c>
      <c r="E142" s="257" t="s">
        <v>21</v>
      </c>
      <c r="F142" s="258" t="s">
        <v>177</v>
      </c>
      <c r="G142" s="256"/>
      <c r="H142" s="259">
        <v>23.960000000000001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AT142" s="265" t="s">
        <v>173</v>
      </c>
      <c r="AU142" s="265" t="s">
        <v>82</v>
      </c>
      <c r="AV142" s="13" t="s">
        <v>171</v>
      </c>
      <c r="AW142" s="13" t="s">
        <v>35</v>
      </c>
      <c r="AX142" s="13" t="s">
        <v>80</v>
      </c>
      <c r="AY142" s="265" t="s">
        <v>164</v>
      </c>
    </row>
    <row r="143" s="10" customFormat="1" ht="29.88" customHeight="1">
      <c r="B143" s="205"/>
      <c r="C143" s="206"/>
      <c r="D143" s="207" t="s">
        <v>71</v>
      </c>
      <c r="E143" s="219" t="s">
        <v>395</v>
      </c>
      <c r="F143" s="219" t="s">
        <v>396</v>
      </c>
      <c r="G143" s="206"/>
      <c r="H143" s="206"/>
      <c r="I143" s="209"/>
      <c r="J143" s="220">
        <f>BK143</f>
        <v>0</v>
      </c>
      <c r="K143" s="206"/>
      <c r="L143" s="211"/>
      <c r="M143" s="212"/>
      <c r="N143" s="213"/>
      <c r="O143" s="213"/>
      <c r="P143" s="214">
        <f>SUM(P144:P182)</f>
        <v>0</v>
      </c>
      <c r="Q143" s="213"/>
      <c r="R143" s="214">
        <f>SUM(R144:R182)</f>
        <v>0.060996399999999999</v>
      </c>
      <c r="S143" s="213"/>
      <c r="T143" s="215">
        <f>SUM(T144:T182)</f>
        <v>0</v>
      </c>
      <c r="AR143" s="216" t="s">
        <v>80</v>
      </c>
      <c r="AT143" s="217" t="s">
        <v>71</v>
      </c>
      <c r="AU143" s="217" t="s">
        <v>80</v>
      </c>
      <c r="AY143" s="216" t="s">
        <v>164</v>
      </c>
      <c r="BK143" s="218">
        <f>SUM(BK144:BK182)</f>
        <v>0</v>
      </c>
    </row>
    <row r="144" s="1" customFormat="1" ht="38.25" customHeight="1">
      <c r="B144" s="46"/>
      <c r="C144" s="221" t="s">
        <v>215</v>
      </c>
      <c r="D144" s="221" t="s">
        <v>166</v>
      </c>
      <c r="E144" s="222" t="s">
        <v>398</v>
      </c>
      <c r="F144" s="223" t="s">
        <v>399</v>
      </c>
      <c r="G144" s="224" t="s">
        <v>287</v>
      </c>
      <c r="H144" s="225">
        <v>23.960000000000001</v>
      </c>
      <c r="I144" s="226"/>
      <c r="J144" s="227">
        <f>ROUND(I144*H144,2)</f>
        <v>0</v>
      </c>
      <c r="K144" s="223" t="s">
        <v>21</v>
      </c>
      <c r="L144" s="72"/>
      <c r="M144" s="228" t="s">
        <v>21</v>
      </c>
      <c r="N144" s="229" t="s">
        <v>43</v>
      </c>
      <c r="O144" s="47"/>
      <c r="P144" s="230">
        <f>O144*H144</f>
        <v>0</v>
      </c>
      <c r="Q144" s="230">
        <v>9.0000000000000006E-05</v>
      </c>
      <c r="R144" s="230">
        <f>Q144*H144</f>
        <v>0.0021564000000000002</v>
      </c>
      <c r="S144" s="230">
        <v>0</v>
      </c>
      <c r="T144" s="231">
        <f>S144*H144</f>
        <v>0</v>
      </c>
      <c r="AR144" s="24" t="s">
        <v>171</v>
      </c>
      <c r="AT144" s="24" t="s">
        <v>166</v>
      </c>
      <c r="AU144" s="24" t="s">
        <v>82</v>
      </c>
      <c r="AY144" s="24" t="s">
        <v>164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24" t="s">
        <v>80</v>
      </c>
      <c r="BK144" s="232">
        <f>ROUND(I144*H144,2)</f>
        <v>0</v>
      </c>
      <c r="BL144" s="24" t="s">
        <v>171</v>
      </c>
      <c r="BM144" s="24" t="s">
        <v>1003</v>
      </c>
    </row>
    <row r="145" s="11" customFormat="1">
      <c r="B145" s="233"/>
      <c r="C145" s="234"/>
      <c r="D145" s="235" t="s">
        <v>173</v>
      </c>
      <c r="E145" s="236" t="s">
        <v>21</v>
      </c>
      <c r="F145" s="237" t="s">
        <v>991</v>
      </c>
      <c r="G145" s="234"/>
      <c r="H145" s="236" t="s">
        <v>21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AT145" s="243" t="s">
        <v>173</v>
      </c>
      <c r="AU145" s="243" t="s">
        <v>82</v>
      </c>
      <c r="AV145" s="11" t="s">
        <v>80</v>
      </c>
      <c r="AW145" s="11" t="s">
        <v>35</v>
      </c>
      <c r="AX145" s="11" t="s">
        <v>72</v>
      </c>
      <c r="AY145" s="243" t="s">
        <v>164</v>
      </c>
    </row>
    <row r="146" s="11" customFormat="1">
      <c r="B146" s="233"/>
      <c r="C146" s="234"/>
      <c r="D146" s="235" t="s">
        <v>173</v>
      </c>
      <c r="E146" s="236" t="s">
        <v>21</v>
      </c>
      <c r="F146" s="237" t="s">
        <v>366</v>
      </c>
      <c r="G146" s="234"/>
      <c r="H146" s="236" t="s">
        <v>21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173</v>
      </c>
      <c r="AU146" s="243" t="s">
        <v>82</v>
      </c>
      <c r="AV146" s="11" t="s">
        <v>80</v>
      </c>
      <c r="AW146" s="11" t="s">
        <v>35</v>
      </c>
      <c r="AX146" s="11" t="s">
        <v>72</v>
      </c>
      <c r="AY146" s="243" t="s">
        <v>164</v>
      </c>
    </row>
    <row r="147" s="11" customFormat="1">
      <c r="B147" s="233"/>
      <c r="C147" s="234"/>
      <c r="D147" s="235" t="s">
        <v>173</v>
      </c>
      <c r="E147" s="236" t="s">
        <v>21</v>
      </c>
      <c r="F147" s="237" t="s">
        <v>401</v>
      </c>
      <c r="G147" s="234"/>
      <c r="H147" s="236" t="s">
        <v>21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AT147" s="243" t="s">
        <v>173</v>
      </c>
      <c r="AU147" s="243" t="s">
        <v>82</v>
      </c>
      <c r="AV147" s="11" t="s">
        <v>80</v>
      </c>
      <c r="AW147" s="11" t="s">
        <v>35</v>
      </c>
      <c r="AX147" s="11" t="s">
        <v>72</v>
      </c>
      <c r="AY147" s="243" t="s">
        <v>164</v>
      </c>
    </row>
    <row r="148" s="12" customFormat="1">
      <c r="B148" s="244"/>
      <c r="C148" s="245"/>
      <c r="D148" s="235" t="s">
        <v>173</v>
      </c>
      <c r="E148" s="246" t="s">
        <v>21</v>
      </c>
      <c r="F148" s="247" t="s">
        <v>1002</v>
      </c>
      <c r="G148" s="245"/>
      <c r="H148" s="248">
        <v>23.960000000000001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AT148" s="254" t="s">
        <v>173</v>
      </c>
      <c r="AU148" s="254" t="s">
        <v>82</v>
      </c>
      <c r="AV148" s="12" t="s">
        <v>82</v>
      </c>
      <c r="AW148" s="12" t="s">
        <v>35</v>
      </c>
      <c r="AX148" s="12" t="s">
        <v>72</v>
      </c>
      <c r="AY148" s="254" t="s">
        <v>164</v>
      </c>
    </row>
    <row r="149" s="11" customFormat="1">
      <c r="B149" s="233"/>
      <c r="C149" s="234"/>
      <c r="D149" s="235" t="s">
        <v>173</v>
      </c>
      <c r="E149" s="236" t="s">
        <v>21</v>
      </c>
      <c r="F149" s="237" t="s">
        <v>402</v>
      </c>
      <c r="G149" s="234"/>
      <c r="H149" s="236" t="s">
        <v>21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173</v>
      </c>
      <c r="AU149" s="243" t="s">
        <v>82</v>
      </c>
      <c r="AV149" s="11" t="s">
        <v>80</v>
      </c>
      <c r="AW149" s="11" t="s">
        <v>35</v>
      </c>
      <c r="AX149" s="11" t="s">
        <v>72</v>
      </c>
      <c r="AY149" s="243" t="s">
        <v>164</v>
      </c>
    </row>
    <row r="150" s="13" customFormat="1">
      <c r="B150" s="255"/>
      <c r="C150" s="256"/>
      <c r="D150" s="235" t="s">
        <v>173</v>
      </c>
      <c r="E150" s="257" t="s">
        <v>21</v>
      </c>
      <c r="F150" s="258" t="s">
        <v>177</v>
      </c>
      <c r="G150" s="256"/>
      <c r="H150" s="259">
        <v>23.960000000000001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AT150" s="265" t="s">
        <v>173</v>
      </c>
      <c r="AU150" s="265" t="s">
        <v>82</v>
      </c>
      <c r="AV150" s="13" t="s">
        <v>171</v>
      </c>
      <c r="AW150" s="13" t="s">
        <v>35</v>
      </c>
      <c r="AX150" s="13" t="s">
        <v>80</v>
      </c>
      <c r="AY150" s="265" t="s">
        <v>164</v>
      </c>
    </row>
    <row r="151" s="1" customFormat="1" ht="25.5" customHeight="1">
      <c r="B151" s="46"/>
      <c r="C151" s="266" t="s">
        <v>221</v>
      </c>
      <c r="D151" s="266" t="s">
        <v>238</v>
      </c>
      <c r="E151" s="267" t="s">
        <v>404</v>
      </c>
      <c r="F151" s="268" t="s">
        <v>405</v>
      </c>
      <c r="G151" s="269" t="s">
        <v>406</v>
      </c>
      <c r="H151" s="270">
        <v>8</v>
      </c>
      <c r="I151" s="271"/>
      <c r="J151" s="272">
        <f>ROUND(I151*H151,2)</f>
        <v>0</v>
      </c>
      <c r="K151" s="268" t="s">
        <v>21</v>
      </c>
      <c r="L151" s="273"/>
      <c r="M151" s="274" t="s">
        <v>21</v>
      </c>
      <c r="N151" s="275" t="s">
        <v>43</v>
      </c>
      <c r="O151" s="47"/>
      <c r="P151" s="230">
        <f>O151*H151</f>
        <v>0</v>
      </c>
      <c r="Q151" s="230">
        <v>0.00059999999999999995</v>
      </c>
      <c r="R151" s="230">
        <f>Q151*H151</f>
        <v>0.0047999999999999996</v>
      </c>
      <c r="S151" s="230">
        <v>0</v>
      </c>
      <c r="T151" s="231">
        <f>S151*H151</f>
        <v>0</v>
      </c>
      <c r="AR151" s="24" t="s">
        <v>210</v>
      </c>
      <c r="AT151" s="24" t="s">
        <v>238</v>
      </c>
      <c r="AU151" s="24" t="s">
        <v>82</v>
      </c>
      <c r="AY151" s="24" t="s">
        <v>164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24" t="s">
        <v>80</v>
      </c>
      <c r="BK151" s="232">
        <f>ROUND(I151*H151,2)</f>
        <v>0</v>
      </c>
      <c r="BL151" s="24" t="s">
        <v>171</v>
      </c>
      <c r="BM151" s="24" t="s">
        <v>1004</v>
      </c>
    </row>
    <row r="152" s="11" customFormat="1">
      <c r="B152" s="233"/>
      <c r="C152" s="234"/>
      <c r="D152" s="235" t="s">
        <v>173</v>
      </c>
      <c r="E152" s="236" t="s">
        <v>21</v>
      </c>
      <c r="F152" s="237" t="s">
        <v>991</v>
      </c>
      <c r="G152" s="234"/>
      <c r="H152" s="236" t="s">
        <v>21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AT152" s="243" t="s">
        <v>173</v>
      </c>
      <c r="AU152" s="243" t="s">
        <v>82</v>
      </c>
      <c r="AV152" s="11" t="s">
        <v>80</v>
      </c>
      <c r="AW152" s="11" t="s">
        <v>35</v>
      </c>
      <c r="AX152" s="11" t="s">
        <v>72</v>
      </c>
      <c r="AY152" s="243" t="s">
        <v>164</v>
      </c>
    </row>
    <row r="153" s="11" customFormat="1">
      <c r="B153" s="233"/>
      <c r="C153" s="234"/>
      <c r="D153" s="235" t="s">
        <v>173</v>
      </c>
      <c r="E153" s="236" t="s">
        <v>21</v>
      </c>
      <c r="F153" s="237" t="s">
        <v>366</v>
      </c>
      <c r="G153" s="234"/>
      <c r="H153" s="236" t="s">
        <v>21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AT153" s="243" t="s">
        <v>173</v>
      </c>
      <c r="AU153" s="243" t="s">
        <v>82</v>
      </c>
      <c r="AV153" s="11" t="s">
        <v>80</v>
      </c>
      <c r="AW153" s="11" t="s">
        <v>35</v>
      </c>
      <c r="AX153" s="11" t="s">
        <v>72</v>
      </c>
      <c r="AY153" s="243" t="s">
        <v>164</v>
      </c>
    </row>
    <row r="154" s="11" customFormat="1">
      <c r="B154" s="233"/>
      <c r="C154" s="234"/>
      <c r="D154" s="235" t="s">
        <v>173</v>
      </c>
      <c r="E154" s="236" t="s">
        <v>21</v>
      </c>
      <c r="F154" s="237" t="s">
        <v>401</v>
      </c>
      <c r="G154" s="234"/>
      <c r="H154" s="236" t="s">
        <v>21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AT154" s="243" t="s">
        <v>173</v>
      </c>
      <c r="AU154" s="243" t="s">
        <v>82</v>
      </c>
      <c r="AV154" s="11" t="s">
        <v>80</v>
      </c>
      <c r="AW154" s="11" t="s">
        <v>35</v>
      </c>
      <c r="AX154" s="11" t="s">
        <v>72</v>
      </c>
      <c r="AY154" s="243" t="s">
        <v>164</v>
      </c>
    </row>
    <row r="155" s="12" customFormat="1">
      <c r="B155" s="244"/>
      <c r="C155" s="245"/>
      <c r="D155" s="235" t="s">
        <v>173</v>
      </c>
      <c r="E155" s="246" t="s">
        <v>21</v>
      </c>
      <c r="F155" s="247" t="s">
        <v>1002</v>
      </c>
      <c r="G155" s="245"/>
      <c r="H155" s="248">
        <v>23.960000000000001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AT155" s="254" t="s">
        <v>173</v>
      </c>
      <c r="AU155" s="254" t="s">
        <v>82</v>
      </c>
      <c r="AV155" s="12" t="s">
        <v>82</v>
      </c>
      <c r="AW155" s="12" t="s">
        <v>35</v>
      </c>
      <c r="AX155" s="12" t="s">
        <v>72</v>
      </c>
      <c r="AY155" s="254" t="s">
        <v>164</v>
      </c>
    </row>
    <row r="156" s="11" customFormat="1">
      <c r="B156" s="233"/>
      <c r="C156" s="234"/>
      <c r="D156" s="235" t="s">
        <v>173</v>
      </c>
      <c r="E156" s="236" t="s">
        <v>21</v>
      </c>
      <c r="F156" s="237" t="s">
        <v>402</v>
      </c>
      <c r="G156" s="234"/>
      <c r="H156" s="236" t="s">
        <v>21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AT156" s="243" t="s">
        <v>173</v>
      </c>
      <c r="AU156" s="243" t="s">
        <v>82</v>
      </c>
      <c r="AV156" s="11" t="s">
        <v>80</v>
      </c>
      <c r="AW156" s="11" t="s">
        <v>35</v>
      </c>
      <c r="AX156" s="11" t="s">
        <v>72</v>
      </c>
      <c r="AY156" s="243" t="s">
        <v>164</v>
      </c>
    </row>
    <row r="157" s="12" customFormat="1">
      <c r="B157" s="244"/>
      <c r="C157" s="245"/>
      <c r="D157" s="235" t="s">
        <v>173</v>
      </c>
      <c r="E157" s="246" t="s">
        <v>21</v>
      </c>
      <c r="F157" s="247" t="s">
        <v>21</v>
      </c>
      <c r="G157" s="245"/>
      <c r="H157" s="248">
        <v>0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AT157" s="254" t="s">
        <v>173</v>
      </c>
      <c r="AU157" s="254" t="s">
        <v>82</v>
      </c>
      <c r="AV157" s="12" t="s">
        <v>82</v>
      </c>
      <c r="AW157" s="12" t="s">
        <v>35</v>
      </c>
      <c r="AX157" s="12" t="s">
        <v>72</v>
      </c>
      <c r="AY157" s="254" t="s">
        <v>164</v>
      </c>
    </row>
    <row r="158" s="14" customFormat="1">
      <c r="B158" s="276"/>
      <c r="C158" s="277"/>
      <c r="D158" s="235" t="s">
        <v>173</v>
      </c>
      <c r="E158" s="278" t="s">
        <v>21</v>
      </c>
      <c r="F158" s="279" t="s">
        <v>293</v>
      </c>
      <c r="G158" s="277"/>
      <c r="H158" s="280">
        <v>23.960000000000001</v>
      </c>
      <c r="I158" s="281"/>
      <c r="J158" s="277"/>
      <c r="K158" s="277"/>
      <c r="L158" s="282"/>
      <c r="M158" s="283"/>
      <c r="N158" s="284"/>
      <c r="O158" s="284"/>
      <c r="P158" s="284"/>
      <c r="Q158" s="284"/>
      <c r="R158" s="284"/>
      <c r="S158" s="284"/>
      <c r="T158" s="285"/>
      <c r="AT158" s="286" t="s">
        <v>173</v>
      </c>
      <c r="AU158" s="286" t="s">
        <v>82</v>
      </c>
      <c r="AV158" s="14" t="s">
        <v>185</v>
      </c>
      <c r="AW158" s="14" t="s">
        <v>35</v>
      </c>
      <c r="AX158" s="14" t="s">
        <v>72</v>
      </c>
      <c r="AY158" s="286" t="s">
        <v>164</v>
      </c>
    </row>
    <row r="159" s="11" customFormat="1">
      <c r="B159" s="233"/>
      <c r="C159" s="234"/>
      <c r="D159" s="235" t="s">
        <v>173</v>
      </c>
      <c r="E159" s="236" t="s">
        <v>21</v>
      </c>
      <c r="F159" s="237" t="s">
        <v>402</v>
      </c>
      <c r="G159" s="234"/>
      <c r="H159" s="236" t="s">
        <v>21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AT159" s="243" t="s">
        <v>173</v>
      </c>
      <c r="AU159" s="243" t="s">
        <v>82</v>
      </c>
      <c r="AV159" s="11" t="s">
        <v>80</v>
      </c>
      <c r="AW159" s="11" t="s">
        <v>35</v>
      </c>
      <c r="AX159" s="11" t="s">
        <v>72</v>
      </c>
      <c r="AY159" s="243" t="s">
        <v>164</v>
      </c>
    </row>
    <row r="160" s="12" customFormat="1">
      <c r="B160" s="244"/>
      <c r="C160" s="245"/>
      <c r="D160" s="235" t="s">
        <v>173</v>
      </c>
      <c r="E160" s="246" t="s">
        <v>21</v>
      </c>
      <c r="F160" s="247" t="s">
        <v>1005</v>
      </c>
      <c r="G160" s="245"/>
      <c r="H160" s="248">
        <v>4.7919999999999998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AT160" s="254" t="s">
        <v>173</v>
      </c>
      <c r="AU160" s="254" t="s">
        <v>82</v>
      </c>
      <c r="AV160" s="12" t="s">
        <v>82</v>
      </c>
      <c r="AW160" s="12" t="s">
        <v>35</v>
      </c>
      <c r="AX160" s="12" t="s">
        <v>72</v>
      </c>
      <c r="AY160" s="254" t="s">
        <v>164</v>
      </c>
    </row>
    <row r="161" s="14" customFormat="1">
      <c r="B161" s="276"/>
      <c r="C161" s="277"/>
      <c r="D161" s="235" t="s">
        <v>173</v>
      </c>
      <c r="E161" s="278" t="s">
        <v>21</v>
      </c>
      <c r="F161" s="279" t="s">
        <v>409</v>
      </c>
      <c r="G161" s="277"/>
      <c r="H161" s="280">
        <v>4.7919999999999998</v>
      </c>
      <c r="I161" s="281"/>
      <c r="J161" s="277"/>
      <c r="K161" s="277"/>
      <c r="L161" s="282"/>
      <c r="M161" s="283"/>
      <c r="N161" s="284"/>
      <c r="O161" s="284"/>
      <c r="P161" s="284"/>
      <c r="Q161" s="284"/>
      <c r="R161" s="284"/>
      <c r="S161" s="284"/>
      <c r="T161" s="285"/>
      <c r="AT161" s="286" t="s">
        <v>173</v>
      </c>
      <c r="AU161" s="286" t="s">
        <v>82</v>
      </c>
      <c r="AV161" s="14" t="s">
        <v>185</v>
      </c>
      <c r="AW161" s="14" t="s">
        <v>35</v>
      </c>
      <c r="AX161" s="14" t="s">
        <v>72</v>
      </c>
      <c r="AY161" s="286" t="s">
        <v>164</v>
      </c>
    </row>
    <row r="162" s="12" customFormat="1">
      <c r="B162" s="244"/>
      <c r="C162" s="245"/>
      <c r="D162" s="235" t="s">
        <v>173</v>
      </c>
      <c r="E162" s="246" t="s">
        <v>21</v>
      </c>
      <c r="F162" s="247" t="s">
        <v>1006</v>
      </c>
      <c r="G162" s="245"/>
      <c r="H162" s="248">
        <v>7.9870000000000001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AT162" s="254" t="s">
        <v>173</v>
      </c>
      <c r="AU162" s="254" t="s">
        <v>82</v>
      </c>
      <c r="AV162" s="12" t="s">
        <v>82</v>
      </c>
      <c r="AW162" s="12" t="s">
        <v>35</v>
      </c>
      <c r="AX162" s="12" t="s">
        <v>72</v>
      </c>
      <c r="AY162" s="254" t="s">
        <v>164</v>
      </c>
    </row>
    <row r="163" s="11" customFormat="1">
      <c r="B163" s="233"/>
      <c r="C163" s="234"/>
      <c r="D163" s="235" t="s">
        <v>173</v>
      </c>
      <c r="E163" s="236" t="s">
        <v>21</v>
      </c>
      <c r="F163" s="237" t="s">
        <v>411</v>
      </c>
      <c r="G163" s="234"/>
      <c r="H163" s="236" t="s">
        <v>21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AT163" s="243" t="s">
        <v>173</v>
      </c>
      <c r="AU163" s="243" t="s">
        <v>82</v>
      </c>
      <c r="AV163" s="11" t="s">
        <v>80</v>
      </c>
      <c r="AW163" s="11" t="s">
        <v>35</v>
      </c>
      <c r="AX163" s="11" t="s">
        <v>72</v>
      </c>
      <c r="AY163" s="243" t="s">
        <v>164</v>
      </c>
    </row>
    <row r="164" s="12" customFormat="1">
      <c r="B164" s="244"/>
      <c r="C164" s="245"/>
      <c r="D164" s="235" t="s">
        <v>173</v>
      </c>
      <c r="E164" s="246" t="s">
        <v>21</v>
      </c>
      <c r="F164" s="247" t="s">
        <v>1007</v>
      </c>
      <c r="G164" s="245"/>
      <c r="H164" s="248">
        <v>0.012999999999999999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AT164" s="254" t="s">
        <v>173</v>
      </c>
      <c r="AU164" s="254" t="s">
        <v>82</v>
      </c>
      <c r="AV164" s="12" t="s">
        <v>82</v>
      </c>
      <c r="AW164" s="12" t="s">
        <v>35</v>
      </c>
      <c r="AX164" s="12" t="s">
        <v>72</v>
      </c>
      <c r="AY164" s="254" t="s">
        <v>164</v>
      </c>
    </row>
    <row r="165" s="14" customFormat="1">
      <c r="B165" s="276"/>
      <c r="C165" s="277"/>
      <c r="D165" s="235" t="s">
        <v>173</v>
      </c>
      <c r="E165" s="278" t="s">
        <v>21</v>
      </c>
      <c r="F165" s="279" t="s">
        <v>413</v>
      </c>
      <c r="G165" s="277"/>
      <c r="H165" s="280">
        <v>8</v>
      </c>
      <c r="I165" s="281"/>
      <c r="J165" s="277"/>
      <c r="K165" s="277"/>
      <c r="L165" s="282"/>
      <c r="M165" s="283"/>
      <c r="N165" s="284"/>
      <c r="O165" s="284"/>
      <c r="P165" s="284"/>
      <c r="Q165" s="284"/>
      <c r="R165" s="284"/>
      <c r="S165" s="284"/>
      <c r="T165" s="285"/>
      <c r="AT165" s="286" t="s">
        <v>173</v>
      </c>
      <c r="AU165" s="286" t="s">
        <v>82</v>
      </c>
      <c r="AV165" s="14" t="s">
        <v>185</v>
      </c>
      <c r="AW165" s="14" t="s">
        <v>35</v>
      </c>
      <c r="AX165" s="14" t="s">
        <v>80</v>
      </c>
      <c r="AY165" s="286" t="s">
        <v>164</v>
      </c>
    </row>
    <row r="166" s="1" customFormat="1" ht="25.5" customHeight="1">
      <c r="B166" s="46"/>
      <c r="C166" s="221" t="s">
        <v>225</v>
      </c>
      <c r="D166" s="221" t="s">
        <v>166</v>
      </c>
      <c r="E166" s="222" t="s">
        <v>861</v>
      </c>
      <c r="F166" s="223" t="s">
        <v>862</v>
      </c>
      <c r="G166" s="224" t="s">
        <v>287</v>
      </c>
      <c r="H166" s="225">
        <v>2.7999999999999998</v>
      </c>
      <c r="I166" s="226"/>
      <c r="J166" s="227">
        <f>ROUND(I166*H166,2)</f>
        <v>0</v>
      </c>
      <c r="K166" s="223" t="s">
        <v>21</v>
      </c>
      <c r="L166" s="72"/>
      <c r="M166" s="228" t="s">
        <v>21</v>
      </c>
      <c r="N166" s="229" t="s">
        <v>43</v>
      </c>
      <c r="O166" s="47"/>
      <c r="P166" s="230">
        <f>O166*H166</f>
        <v>0</v>
      </c>
      <c r="Q166" s="230">
        <v>0.0043</v>
      </c>
      <c r="R166" s="230">
        <f>Q166*H166</f>
        <v>0.012039999999999999</v>
      </c>
      <c r="S166" s="230">
        <v>0</v>
      </c>
      <c r="T166" s="231">
        <f>S166*H166</f>
        <v>0</v>
      </c>
      <c r="AR166" s="24" t="s">
        <v>171</v>
      </c>
      <c r="AT166" s="24" t="s">
        <v>166</v>
      </c>
      <c r="AU166" s="24" t="s">
        <v>82</v>
      </c>
      <c r="AY166" s="24" t="s">
        <v>164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24" t="s">
        <v>80</v>
      </c>
      <c r="BK166" s="232">
        <f>ROUND(I166*H166,2)</f>
        <v>0</v>
      </c>
      <c r="BL166" s="24" t="s">
        <v>171</v>
      </c>
      <c r="BM166" s="24" t="s">
        <v>1008</v>
      </c>
    </row>
    <row r="167" s="11" customFormat="1">
      <c r="B167" s="233"/>
      <c r="C167" s="234"/>
      <c r="D167" s="235" t="s">
        <v>173</v>
      </c>
      <c r="E167" s="236" t="s">
        <v>21</v>
      </c>
      <c r="F167" s="237" t="s">
        <v>828</v>
      </c>
      <c r="G167" s="234"/>
      <c r="H167" s="236" t="s">
        <v>21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AT167" s="243" t="s">
        <v>173</v>
      </c>
      <c r="AU167" s="243" t="s">
        <v>82</v>
      </c>
      <c r="AV167" s="11" t="s">
        <v>80</v>
      </c>
      <c r="AW167" s="11" t="s">
        <v>35</v>
      </c>
      <c r="AX167" s="11" t="s">
        <v>72</v>
      </c>
      <c r="AY167" s="243" t="s">
        <v>164</v>
      </c>
    </row>
    <row r="168" s="11" customFormat="1">
      <c r="B168" s="233"/>
      <c r="C168" s="234"/>
      <c r="D168" s="235" t="s">
        <v>173</v>
      </c>
      <c r="E168" s="236" t="s">
        <v>21</v>
      </c>
      <c r="F168" s="237" t="s">
        <v>840</v>
      </c>
      <c r="G168" s="234"/>
      <c r="H168" s="236" t="s">
        <v>21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AT168" s="243" t="s">
        <v>173</v>
      </c>
      <c r="AU168" s="243" t="s">
        <v>82</v>
      </c>
      <c r="AV168" s="11" t="s">
        <v>80</v>
      </c>
      <c r="AW168" s="11" t="s">
        <v>35</v>
      </c>
      <c r="AX168" s="11" t="s">
        <v>72</v>
      </c>
      <c r="AY168" s="243" t="s">
        <v>164</v>
      </c>
    </row>
    <row r="169" s="11" customFormat="1">
      <c r="B169" s="233"/>
      <c r="C169" s="234"/>
      <c r="D169" s="235" t="s">
        <v>173</v>
      </c>
      <c r="E169" s="236" t="s">
        <v>21</v>
      </c>
      <c r="F169" s="237" t="s">
        <v>864</v>
      </c>
      <c r="G169" s="234"/>
      <c r="H169" s="236" t="s">
        <v>21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AT169" s="243" t="s">
        <v>173</v>
      </c>
      <c r="AU169" s="243" t="s">
        <v>82</v>
      </c>
      <c r="AV169" s="11" t="s">
        <v>80</v>
      </c>
      <c r="AW169" s="11" t="s">
        <v>35</v>
      </c>
      <c r="AX169" s="11" t="s">
        <v>72</v>
      </c>
      <c r="AY169" s="243" t="s">
        <v>164</v>
      </c>
    </row>
    <row r="170" s="12" customFormat="1">
      <c r="B170" s="244"/>
      <c r="C170" s="245"/>
      <c r="D170" s="235" t="s">
        <v>173</v>
      </c>
      <c r="E170" s="246" t="s">
        <v>21</v>
      </c>
      <c r="F170" s="247" t="s">
        <v>842</v>
      </c>
      <c r="G170" s="245"/>
      <c r="H170" s="248">
        <v>2.7999999999999998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AT170" s="254" t="s">
        <v>173</v>
      </c>
      <c r="AU170" s="254" t="s">
        <v>82</v>
      </c>
      <c r="AV170" s="12" t="s">
        <v>82</v>
      </c>
      <c r="AW170" s="12" t="s">
        <v>35</v>
      </c>
      <c r="AX170" s="12" t="s">
        <v>72</v>
      </c>
      <c r="AY170" s="254" t="s">
        <v>164</v>
      </c>
    </row>
    <row r="171" s="11" customFormat="1">
      <c r="B171" s="233"/>
      <c r="C171" s="234"/>
      <c r="D171" s="235" t="s">
        <v>173</v>
      </c>
      <c r="E171" s="236" t="s">
        <v>21</v>
      </c>
      <c r="F171" s="237" t="s">
        <v>865</v>
      </c>
      <c r="G171" s="234"/>
      <c r="H171" s="236" t="s">
        <v>21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AT171" s="243" t="s">
        <v>173</v>
      </c>
      <c r="AU171" s="243" t="s">
        <v>82</v>
      </c>
      <c r="AV171" s="11" t="s">
        <v>80</v>
      </c>
      <c r="AW171" s="11" t="s">
        <v>35</v>
      </c>
      <c r="AX171" s="11" t="s">
        <v>72</v>
      </c>
      <c r="AY171" s="243" t="s">
        <v>164</v>
      </c>
    </row>
    <row r="172" s="13" customFormat="1">
      <c r="B172" s="255"/>
      <c r="C172" s="256"/>
      <c r="D172" s="235" t="s">
        <v>173</v>
      </c>
      <c r="E172" s="257" t="s">
        <v>21</v>
      </c>
      <c r="F172" s="258" t="s">
        <v>177</v>
      </c>
      <c r="G172" s="256"/>
      <c r="H172" s="259">
        <v>2.7999999999999998</v>
      </c>
      <c r="I172" s="260"/>
      <c r="J172" s="256"/>
      <c r="K172" s="256"/>
      <c r="L172" s="261"/>
      <c r="M172" s="262"/>
      <c r="N172" s="263"/>
      <c r="O172" s="263"/>
      <c r="P172" s="263"/>
      <c r="Q172" s="263"/>
      <c r="R172" s="263"/>
      <c r="S172" s="263"/>
      <c r="T172" s="264"/>
      <c r="AT172" s="265" t="s">
        <v>173</v>
      </c>
      <c r="AU172" s="265" t="s">
        <v>82</v>
      </c>
      <c r="AV172" s="13" t="s">
        <v>171</v>
      </c>
      <c r="AW172" s="13" t="s">
        <v>35</v>
      </c>
      <c r="AX172" s="13" t="s">
        <v>80</v>
      </c>
      <c r="AY172" s="265" t="s">
        <v>164</v>
      </c>
    </row>
    <row r="173" s="1" customFormat="1" ht="25.5" customHeight="1">
      <c r="B173" s="46"/>
      <c r="C173" s="266" t="s">
        <v>231</v>
      </c>
      <c r="D173" s="266" t="s">
        <v>238</v>
      </c>
      <c r="E173" s="267" t="s">
        <v>866</v>
      </c>
      <c r="F173" s="268" t="s">
        <v>862</v>
      </c>
      <c r="G173" s="269" t="s">
        <v>340</v>
      </c>
      <c r="H173" s="270">
        <v>42</v>
      </c>
      <c r="I173" s="271"/>
      <c r="J173" s="272">
        <f>ROUND(I173*H173,2)</f>
        <v>0</v>
      </c>
      <c r="K173" s="268" t="s">
        <v>21</v>
      </c>
      <c r="L173" s="273"/>
      <c r="M173" s="274" t="s">
        <v>21</v>
      </c>
      <c r="N173" s="275" t="s">
        <v>43</v>
      </c>
      <c r="O173" s="47"/>
      <c r="P173" s="230">
        <f>O173*H173</f>
        <v>0</v>
      </c>
      <c r="Q173" s="230">
        <v>0.001</v>
      </c>
      <c r="R173" s="230">
        <f>Q173*H173</f>
        <v>0.042000000000000003</v>
      </c>
      <c r="S173" s="230">
        <v>0</v>
      </c>
      <c r="T173" s="231">
        <f>S173*H173</f>
        <v>0</v>
      </c>
      <c r="AR173" s="24" t="s">
        <v>210</v>
      </c>
      <c r="AT173" s="24" t="s">
        <v>238</v>
      </c>
      <c r="AU173" s="24" t="s">
        <v>82</v>
      </c>
      <c r="AY173" s="24" t="s">
        <v>164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24" t="s">
        <v>80</v>
      </c>
      <c r="BK173" s="232">
        <f>ROUND(I173*H173,2)</f>
        <v>0</v>
      </c>
      <c r="BL173" s="24" t="s">
        <v>171</v>
      </c>
      <c r="BM173" s="24" t="s">
        <v>1009</v>
      </c>
    </row>
    <row r="174" s="11" customFormat="1">
      <c r="B174" s="233"/>
      <c r="C174" s="234"/>
      <c r="D174" s="235" t="s">
        <v>173</v>
      </c>
      <c r="E174" s="236" t="s">
        <v>21</v>
      </c>
      <c r="F174" s="237" t="s">
        <v>828</v>
      </c>
      <c r="G174" s="234"/>
      <c r="H174" s="236" t="s">
        <v>21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173</v>
      </c>
      <c r="AU174" s="243" t="s">
        <v>82</v>
      </c>
      <c r="AV174" s="11" t="s">
        <v>80</v>
      </c>
      <c r="AW174" s="11" t="s">
        <v>35</v>
      </c>
      <c r="AX174" s="11" t="s">
        <v>72</v>
      </c>
      <c r="AY174" s="243" t="s">
        <v>164</v>
      </c>
    </row>
    <row r="175" s="11" customFormat="1">
      <c r="B175" s="233"/>
      <c r="C175" s="234"/>
      <c r="D175" s="235" t="s">
        <v>173</v>
      </c>
      <c r="E175" s="236" t="s">
        <v>21</v>
      </c>
      <c r="F175" s="237" t="s">
        <v>840</v>
      </c>
      <c r="G175" s="234"/>
      <c r="H175" s="236" t="s">
        <v>21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AT175" s="243" t="s">
        <v>173</v>
      </c>
      <c r="AU175" s="243" t="s">
        <v>82</v>
      </c>
      <c r="AV175" s="11" t="s">
        <v>80</v>
      </c>
      <c r="AW175" s="11" t="s">
        <v>35</v>
      </c>
      <c r="AX175" s="11" t="s">
        <v>72</v>
      </c>
      <c r="AY175" s="243" t="s">
        <v>164</v>
      </c>
    </row>
    <row r="176" s="11" customFormat="1">
      <c r="B176" s="233"/>
      <c r="C176" s="234"/>
      <c r="D176" s="235" t="s">
        <v>173</v>
      </c>
      <c r="E176" s="236" t="s">
        <v>21</v>
      </c>
      <c r="F176" s="237" t="s">
        <v>864</v>
      </c>
      <c r="G176" s="234"/>
      <c r="H176" s="236" t="s">
        <v>21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AT176" s="243" t="s">
        <v>173</v>
      </c>
      <c r="AU176" s="243" t="s">
        <v>82</v>
      </c>
      <c r="AV176" s="11" t="s">
        <v>80</v>
      </c>
      <c r="AW176" s="11" t="s">
        <v>35</v>
      </c>
      <c r="AX176" s="11" t="s">
        <v>72</v>
      </c>
      <c r="AY176" s="243" t="s">
        <v>164</v>
      </c>
    </row>
    <row r="177" s="12" customFormat="1">
      <c r="B177" s="244"/>
      <c r="C177" s="245"/>
      <c r="D177" s="235" t="s">
        <v>173</v>
      </c>
      <c r="E177" s="246" t="s">
        <v>21</v>
      </c>
      <c r="F177" s="247" t="s">
        <v>868</v>
      </c>
      <c r="G177" s="245"/>
      <c r="H177" s="248">
        <v>0.021000000000000001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AT177" s="254" t="s">
        <v>173</v>
      </c>
      <c r="AU177" s="254" t="s">
        <v>82</v>
      </c>
      <c r="AV177" s="12" t="s">
        <v>82</v>
      </c>
      <c r="AW177" s="12" t="s">
        <v>35</v>
      </c>
      <c r="AX177" s="12" t="s">
        <v>72</v>
      </c>
      <c r="AY177" s="254" t="s">
        <v>164</v>
      </c>
    </row>
    <row r="178" s="14" customFormat="1">
      <c r="B178" s="276"/>
      <c r="C178" s="277"/>
      <c r="D178" s="235" t="s">
        <v>173</v>
      </c>
      <c r="E178" s="278" t="s">
        <v>21</v>
      </c>
      <c r="F178" s="279" t="s">
        <v>869</v>
      </c>
      <c r="G178" s="277"/>
      <c r="H178" s="280">
        <v>0.021000000000000001</v>
      </c>
      <c r="I178" s="281"/>
      <c r="J178" s="277"/>
      <c r="K178" s="277"/>
      <c r="L178" s="282"/>
      <c r="M178" s="283"/>
      <c r="N178" s="284"/>
      <c r="O178" s="284"/>
      <c r="P178" s="284"/>
      <c r="Q178" s="284"/>
      <c r="R178" s="284"/>
      <c r="S178" s="284"/>
      <c r="T178" s="285"/>
      <c r="AT178" s="286" t="s">
        <v>173</v>
      </c>
      <c r="AU178" s="286" t="s">
        <v>82</v>
      </c>
      <c r="AV178" s="14" t="s">
        <v>185</v>
      </c>
      <c r="AW178" s="14" t="s">
        <v>35</v>
      </c>
      <c r="AX178" s="14" t="s">
        <v>72</v>
      </c>
      <c r="AY178" s="286" t="s">
        <v>164</v>
      </c>
    </row>
    <row r="179" s="11" customFormat="1">
      <c r="B179" s="233"/>
      <c r="C179" s="234"/>
      <c r="D179" s="235" t="s">
        <v>173</v>
      </c>
      <c r="E179" s="236" t="s">
        <v>21</v>
      </c>
      <c r="F179" s="237" t="s">
        <v>870</v>
      </c>
      <c r="G179" s="234"/>
      <c r="H179" s="236" t="s">
        <v>21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AT179" s="243" t="s">
        <v>173</v>
      </c>
      <c r="AU179" s="243" t="s">
        <v>82</v>
      </c>
      <c r="AV179" s="11" t="s">
        <v>80</v>
      </c>
      <c r="AW179" s="11" t="s">
        <v>35</v>
      </c>
      <c r="AX179" s="11" t="s">
        <v>72</v>
      </c>
      <c r="AY179" s="243" t="s">
        <v>164</v>
      </c>
    </row>
    <row r="180" s="11" customFormat="1">
      <c r="B180" s="233"/>
      <c r="C180" s="234"/>
      <c r="D180" s="235" t="s">
        <v>173</v>
      </c>
      <c r="E180" s="236" t="s">
        <v>21</v>
      </c>
      <c r="F180" s="237" t="s">
        <v>871</v>
      </c>
      <c r="G180" s="234"/>
      <c r="H180" s="236" t="s">
        <v>21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AT180" s="243" t="s">
        <v>173</v>
      </c>
      <c r="AU180" s="243" t="s">
        <v>82</v>
      </c>
      <c r="AV180" s="11" t="s">
        <v>80</v>
      </c>
      <c r="AW180" s="11" t="s">
        <v>35</v>
      </c>
      <c r="AX180" s="11" t="s">
        <v>72</v>
      </c>
      <c r="AY180" s="243" t="s">
        <v>164</v>
      </c>
    </row>
    <row r="181" s="12" customFormat="1">
      <c r="B181" s="244"/>
      <c r="C181" s="245"/>
      <c r="D181" s="235" t="s">
        <v>173</v>
      </c>
      <c r="E181" s="246" t="s">
        <v>21</v>
      </c>
      <c r="F181" s="247" t="s">
        <v>872</v>
      </c>
      <c r="G181" s="245"/>
      <c r="H181" s="248">
        <v>42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AT181" s="254" t="s">
        <v>173</v>
      </c>
      <c r="AU181" s="254" t="s">
        <v>82</v>
      </c>
      <c r="AV181" s="12" t="s">
        <v>82</v>
      </c>
      <c r="AW181" s="12" t="s">
        <v>35</v>
      </c>
      <c r="AX181" s="12" t="s">
        <v>72</v>
      </c>
      <c r="AY181" s="254" t="s">
        <v>164</v>
      </c>
    </row>
    <row r="182" s="14" customFormat="1">
      <c r="B182" s="276"/>
      <c r="C182" s="277"/>
      <c r="D182" s="235" t="s">
        <v>173</v>
      </c>
      <c r="E182" s="278" t="s">
        <v>21</v>
      </c>
      <c r="F182" s="279" t="s">
        <v>576</v>
      </c>
      <c r="G182" s="277"/>
      <c r="H182" s="280">
        <v>42</v>
      </c>
      <c r="I182" s="281"/>
      <c r="J182" s="277"/>
      <c r="K182" s="277"/>
      <c r="L182" s="282"/>
      <c r="M182" s="283"/>
      <c r="N182" s="284"/>
      <c r="O182" s="284"/>
      <c r="P182" s="284"/>
      <c r="Q182" s="284"/>
      <c r="R182" s="284"/>
      <c r="S182" s="284"/>
      <c r="T182" s="285"/>
      <c r="AT182" s="286" t="s">
        <v>173</v>
      </c>
      <c r="AU182" s="286" t="s">
        <v>82</v>
      </c>
      <c r="AV182" s="14" t="s">
        <v>185</v>
      </c>
      <c r="AW182" s="14" t="s">
        <v>35</v>
      </c>
      <c r="AX182" s="14" t="s">
        <v>80</v>
      </c>
      <c r="AY182" s="286" t="s">
        <v>164</v>
      </c>
    </row>
    <row r="183" s="10" customFormat="1" ht="29.88" customHeight="1">
      <c r="B183" s="205"/>
      <c r="C183" s="206"/>
      <c r="D183" s="207" t="s">
        <v>71</v>
      </c>
      <c r="E183" s="219" t="s">
        <v>414</v>
      </c>
      <c r="F183" s="219" t="s">
        <v>415</v>
      </c>
      <c r="G183" s="206"/>
      <c r="H183" s="206"/>
      <c r="I183" s="209"/>
      <c r="J183" s="220">
        <f>BK183</f>
        <v>0</v>
      </c>
      <c r="K183" s="206"/>
      <c r="L183" s="211"/>
      <c r="M183" s="212"/>
      <c r="N183" s="213"/>
      <c r="O183" s="213"/>
      <c r="P183" s="214">
        <f>SUM(P184:P228)</f>
        <v>0</v>
      </c>
      <c r="Q183" s="213"/>
      <c r="R183" s="214">
        <f>SUM(R184:R228)</f>
        <v>0.0028890000000000001</v>
      </c>
      <c r="S183" s="213"/>
      <c r="T183" s="215">
        <f>SUM(T184:T228)</f>
        <v>0</v>
      </c>
      <c r="AR183" s="216" t="s">
        <v>80</v>
      </c>
      <c r="AT183" s="217" t="s">
        <v>71</v>
      </c>
      <c r="AU183" s="217" t="s">
        <v>80</v>
      </c>
      <c r="AY183" s="216" t="s">
        <v>164</v>
      </c>
      <c r="BK183" s="218">
        <f>SUM(BK184:BK228)</f>
        <v>0</v>
      </c>
    </row>
    <row r="184" s="1" customFormat="1" ht="63.75" customHeight="1">
      <c r="B184" s="46"/>
      <c r="C184" s="221" t="s">
        <v>183</v>
      </c>
      <c r="D184" s="221" t="s">
        <v>166</v>
      </c>
      <c r="E184" s="222" t="s">
        <v>444</v>
      </c>
      <c r="F184" s="223" t="s">
        <v>445</v>
      </c>
      <c r="G184" s="224" t="s">
        <v>169</v>
      </c>
      <c r="H184" s="225">
        <v>32.100000000000001</v>
      </c>
      <c r="I184" s="226"/>
      <c r="J184" s="227">
        <f>ROUND(I184*H184,2)</f>
        <v>0</v>
      </c>
      <c r="K184" s="223" t="s">
        <v>170</v>
      </c>
      <c r="L184" s="72"/>
      <c r="M184" s="228" t="s">
        <v>21</v>
      </c>
      <c r="N184" s="229" t="s">
        <v>43</v>
      </c>
      <c r="O184" s="47"/>
      <c r="P184" s="230">
        <f>O184*H184</f>
        <v>0</v>
      </c>
      <c r="Q184" s="230">
        <v>4.0000000000000003E-05</v>
      </c>
      <c r="R184" s="230">
        <f>Q184*H184</f>
        <v>0.0012840000000000002</v>
      </c>
      <c r="S184" s="230">
        <v>0</v>
      </c>
      <c r="T184" s="231">
        <f>S184*H184</f>
        <v>0</v>
      </c>
      <c r="AR184" s="24" t="s">
        <v>171</v>
      </c>
      <c r="AT184" s="24" t="s">
        <v>166</v>
      </c>
      <c r="AU184" s="24" t="s">
        <v>82</v>
      </c>
      <c r="AY184" s="24" t="s">
        <v>164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24" t="s">
        <v>80</v>
      </c>
      <c r="BK184" s="232">
        <f>ROUND(I184*H184,2)</f>
        <v>0</v>
      </c>
      <c r="BL184" s="24" t="s">
        <v>171</v>
      </c>
      <c r="BM184" s="24" t="s">
        <v>1010</v>
      </c>
    </row>
    <row r="185" s="11" customFormat="1">
      <c r="B185" s="233"/>
      <c r="C185" s="234"/>
      <c r="D185" s="235" t="s">
        <v>173</v>
      </c>
      <c r="E185" s="236" t="s">
        <v>21</v>
      </c>
      <c r="F185" s="237" t="s">
        <v>991</v>
      </c>
      <c r="G185" s="234"/>
      <c r="H185" s="236" t="s">
        <v>21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AT185" s="243" t="s">
        <v>173</v>
      </c>
      <c r="AU185" s="243" t="s">
        <v>82</v>
      </c>
      <c r="AV185" s="11" t="s">
        <v>80</v>
      </c>
      <c r="AW185" s="11" t="s">
        <v>35</v>
      </c>
      <c r="AX185" s="11" t="s">
        <v>72</v>
      </c>
      <c r="AY185" s="243" t="s">
        <v>164</v>
      </c>
    </row>
    <row r="186" s="12" customFormat="1">
      <c r="B186" s="244"/>
      <c r="C186" s="245"/>
      <c r="D186" s="235" t="s">
        <v>173</v>
      </c>
      <c r="E186" s="246" t="s">
        <v>21</v>
      </c>
      <c r="F186" s="247" t="s">
        <v>992</v>
      </c>
      <c r="G186" s="245"/>
      <c r="H186" s="248">
        <v>32.100000000000001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AT186" s="254" t="s">
        <v>173</v>
      </c>
      <c r="AU186" s="254" t="s">
        <v>82</v>
      </c>
      <c r="AV186" s="12" t="s">
        <v>82</v>
      </c>
      <c r="AW186" s="12" t="s">
        <v>35</v>
      </c>
      <c r="AX186" s="12" t="s">
        <v>72</v>
      </c>
      <c r="AY186" s="254" t="s">
        <v>164</v>
      </c>
    </row>
    <row r="187" s="13" customFormat="1">
      <c r="B187" s="255"/>
      <c r="C187" s="256"/>
      <c r="D187" s="235" t="s">
        <v>173</v>
      </c>
      <c r="E187" s="257" t="s">
        <v>21</v>
      </c>
      <c r="F187" s="258" t="s">
        <v>177</v>
      </c>
      <c r="G187" s="256"/>
      <c r="H187" s="259">
        <v>32.100000000000001</v>
      </c>
      <c r="I187" s="260"/>
      <c r="J187" s="256"/>
      <c r="K187" s="256"/>
      <c r="L187" s="261"/>
      <c r="M187" s="262"/>
      <c r="N187" s="263"/>
      <c r="O187" s="263"/>
      <c r="P187" s="263"/>
      <c r="Q187" s="263"/>
      <c r="R187" s="263"/>
      <c r="S187" s="263"/>
      <c r="T187" s="264"/>
      <c r="AT187" s="265" t="s">
        <v>173</v>
      </c>
      <c r="AU187" s="265" t="s">
        <v>82</v>
      </c>
      <c r="AV187" s="13" t="s">
        <v>171</v>
      </c>
      <c r="AW187" s="13" t="s">
        <v>35</v>
      </c>
      <c r="AX187" s="13" t="s">
        <v>80</v>
      </c>
      <c r="AY187" s="265" t="s">
        <v>164</v>
      </c>
    </row>
    <row r="188" s="1" customFormat="1" ht="25.5" customHeight="1">
      <c r="B188" s="46"/>
      <c r="C188" s="221" t="s">
        <v>244</v>
      </c>
      <c r="D188" s="221" t="s">
        <v>166</v>
      </c>
      <c r="E188" s="222" t="s">
        <v>424</v>
      </c>
      <c r="F188" s="223" t="s">
        <v>425</v>
      </c>
      <c r="G188" s="224" t="s">
        <v>169</v>
      </c>
      <c r="H188" s="225">
        <v>32.100000000000001</v>
      </c>
      <c r="I188" s="226"/>
      <c r="J188" s="227">
        <f>ROUND(I188*H188,2)</f>
        <v>0</v>
      </c>
      <c r="K188" s="223" t="s">
        <v>170</v>
      </c>
      <c r="L188" s="72"/>
      <c r="M188" s="228" t="s">
        <v>21</v>
      </c>
      <c r="N188" s="229" t="s">
        <v>43</v>
      </c>
      <c r="O188" s="47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AR188" s="24" t="s">
        <v>171</v>
      </c>
      <c r="AT188" s="24" t="s">
        <v>166</v>
      </c>
      <c r="AU188" s="24" t="s">
        <v>82</v>
      </c>
      <c r="AY188" s="24" t="s">
        <v>164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24" t="s">
        <v>80</v>
      </c>
      <c r="BK188" s="232">
        <f>ROUND(I188*H188,2)</f>
        <v>0</v>
      </c>
      <c r="BL188" s="24" t="s">
        <v>171</v>
      </c>
      <c r="BM188" s="24" t="s">
        <v>1011</v>
      </c>
    </row>
    <row r="189" s="11" customFormat="1">
      <c r="B189" s="233"/>
      <c r="C189" s="234"/>
      <c r="D189" s="235" t="s">
        <v>173</v>
      </c>
      <c r="E189" s="236" t="s">
        <v>21</v>
      </c>
      <c r="F189" s="237" t="s">
        <v>991</v>
      </c>
      <c r="G189" s="234"/>
      <c r="H189" s="236" t="s">
        <v>21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AT189" s="243" t="s">
        <v>173</v>
      </c>
      <c r="AU189" s="243" t="s">
        <v>82</v>
      </c>
      <c r="AV189" s="11" t="s">
        <v>80</v>
      </c>
      <c r="AW189" s="11" t="s">
        <v>35</v>
      </c>
      <c r="AX189" s="11" t="s">
        <v>72</v>
      </c>
      <c r="AY189" s="243" t="s">
        <v>164</v>
      </c>
    </row>
    <row r="190" s="12" customFormat="1">
      <c r="B190" s="244"/>
      <c r="C190" s="245"/>
      <c r="D190" s="235" t="s">
        <v>173</v>
      </c>
      <c r="E190" s="246" t="s">
        <v>21</v>
      </c>
      <c r="F190" s="247" t="s">
        <v>992</v>
      </c>
      <c r="G190" s="245"/>
      <c r="H190" s="248">
        <v>32.100000000000001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AT190" s="254" t="s">
        <v>173</v>
      </c>
      <c r="AU190" s="254" t="s">
        <v>82</v>
      </c>
      <c r="AV190" s="12" t="s">
        <v>82</v>
      </c>
      <c r="AW190" s="12" t="s">
        <v>35</v>
      </c>
      <c r="AX190" s="12" t="s">
        <v>72</v>
      </c>
      <c r="AY190" s="254" t="s">
        <v>164</v>
      </c>
    </row>
    <row r="191" s="13" customFormat="1">
      <c r="B191" s="255"/>
      <c r="C191" s="256"/>
      <c r="D191" s="235" t="s">
        <v>173</v>
      </c>
      <c r="E191" s="257" t="s">
        <v>21</v>
      </c>
      <c r="F191" s="258" t="s">
        <v>177</v>
      </c>
      <c r="G191" s="256"/>
      <c r="H191" s="259">
        <v>32.100000000000001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AT191" s="265" t="s">
        <v>173</v>
      </c>
      <c r="AU191" s="265" t="s">
        <v>82</v>
      </c>
      <c r="AV191" s="13" t="s">
        <v>171</v>
      </c>
      <c r="AW191" s="13" t="s">
        <v>35</v>
      </c>
      <c r="AX191" s="13" t="s">
        <v>80</v>
      </c>
      <c r="AY191" s="265" t="s">
        <v>164</v>
      </c>
    </row>
    <row r="192" s="1" customFormat="1" ht="25.5" customHeight="1">
      <c r="B192" s="46"/>
      <c r="C192" s="221" t="s">
        <v>10</v>
      </c>
      <c r="D192" s="221" t="s">
        <v>166</v>
      </c>
      <c r="E192" s="222" t="s">
        <v>430</v>
      </c>
      <c r="F192" s="223" t="s">
        <v>431</v>
      </c>
      <c r="G192" s="224" t="s">
        <v>169</v>
      </c>
      <c r="H192" s="225">
        <v>32.100000000000001</v>
      </c>
      <c r="I192" s="226"/>
      <c r="J192" s="227">
        <f>ROUND(I192*H192,2)</f>
        <v>0</v>
      </c>
      <c r="K192" s="223" t="s">
        <v>170</v>
      </c>
      <c r="L192" s="72"/>
      <c r="M192" s="228" t="s">
        <v>21</v>
      </c>
      <c r="N192" s="229" t="s">
        <v>43</v>
      </c>
      <c r="O192" s="47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AR192" s="24" t="s">
        <v>171</v>
      </c>
      <c r="AT192" s="24" t="s">
        <v>166</v>
      </c>
      <c r="AU192" s="24" t="s">
        <v>82</v>
      </c>
      <c r="AY192" s="24" t="s">
        <v>164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24" t="s">
        <v>80</v>
      </c>
      <c r="BK192" s="232">
        <f>ROUND(I192*H192,2)</f>
        <v>0</v>
      </c>
      <c r="BL192" s="24" t="s">
        <v>171</v>
      </c>
      <c r="BM192" s="24" t="s">
        <v>1012</v>
      </c>
    </row>
    <row r="193" s="11" customFormat="1">
      <c r="B193" s="233"/>
      <c r="C193" s="234"/>
      <c r="D193" s="235" t="s">
        <v>173</v>
      </c>
      <c r="E193" s="236" t="s">
        <v>21</v>
      </c>
      <c r="F193" s="237" t="s">
        <v>991</v>
      </c>
      <c r="G193" s="234"/>
      <c r="H193" s="236" t="s">
        <v>21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AT193" s="243" t="s">
        <v>173</v>
      </c>
      <c r="AU193" s="243" t="s">
        <v>82</v>
      </c>
      <c r="AV193" s="11" t="s">
        <v>80</v>
      </c>
      <c r="AW193" s="11" t="s">
        <v>35</v>
      </c>
      <c r="AX193" s="11" t="s">
        <v>72</v>
      </c>
      <c r="AY193" s="243" t="s">
        <v>164</v>
      </c>
    </row>
    <row r="194" s="11" customFormat="1">
      <c r="B194" s="233"/>
      <c r="C194" s="234"/>
      <c r="D194" s="235" t="s">
        <v>173</v>
      </c>
      <c r="E194" s="236" t="s">
        <v>21</v>
      </c>
      <c r="F194" s="237" t="s">
        <v>323</v>
      </c>
      <c r="G194" s="234"/>
      <c r="H194" s="236" t="s">
        <v>21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AT194" s="243" t="s">
        <v>173</v>
      </c>
      <c r="AU194" s="243" t="s">
        <v>82</v>
      </c>
      <c r="AV194" s="11" t="s">
        <v>80</v>
      </c>
      <c r="AW194" s="11" t="s">
        <v>35</v>
      </c>
      <c r="AX194" s="11" t="s">
        <v>72</v>
      </c>
      <c r="AY194" s="243" t="s">
        <v>164</v>
      </c>
    </row>
    <row r="195" s="11" customFormat="1">
      <c r="B195" s="233"/>
      <c r="C195" s="234"/>
      <c r="D195" s="235" t="s">
        <v>173</v>
      </c>
      <c r="E195" s="236" t="s">
        <v>21</v>
      </c>
      <c r="F195" s="237" t="s">
        <v>876</v>
      </c>
      <c r="G195" s="234"/>
      <c r="H195" s="236" t="s">
        <v>21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AT195" s="243" t="s">
        <v>173</v>
      </c>
      <c r="AU195" s="243" t="s">
        <v>82</v>
      </c>
      <c r="AV195" s="11" t="s">
        <v>80</v>
      </c>
      <c r="AW195" s="11" t="s">
        <v>35</v>
      </c>
      <c r="AX195" s="11" t="s">
        <v>72</v>
      </c>
      <c r="AY195" s="243" t="s">
        <v>164</v>
      </c>
    </row>
    <row r="196" s="12" customFormat="1">
      <c r="B196" s="244"/>
      <c r="C196" s="245"/>
      <c r="D196" s="235" t="s">
        <v>173</v>
      </c>
      <c r="E196" s="246" t="s">
        <v>21</v>
      </c>
      <c r="F196" s="247" t="s">
        <v>992</v>
      </c>
      <c r="G196" s="245"/>
      <c r="H196" s="248">
        <v>32.100000000000001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AT196" s="254" t="s">
        <v>173</v>
      </c>
      <c r="AU196" s="254" t="s">
        <v>82</v>
      </c>
      <c r="AV196" s="12" t="s">
        <v>82</v>
      </c>
      <c r="AW196" s="12" t="s">
        <v>35</v>
      </c>
      <c r="AX196" s="12" t="s">
        <v>72</v>
      </c>
      <c r="AY196" s="254" t="s">
        <v>164</v>
      </c>
    </row>
    <row r="197" s="12" customFormat="1">
      <c r="B197" s="244"/>
      <c r="C197" s="245"/>
      <c r="D197" s="235" t="s">
        <v>173</v>
      </c>
      <c r="E197" s="246" t="s">
        <v>21</v>
      </c>
      <c r="F197" s="247" t="s">
        <v>21</v>
      </c>
      <c r="G197" s="245"/>
      <c r="H197" s="248">
        <v>0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AT197" s="254" t="s">
        <v>173</v>
      </c>
      <c r="AU197" s="254" t="s">
        <v>82</v>
      </c>
      <c r="AV197" s="12" t="s">
        <v>82</v>
      </c>
      <c r="AW197" s="12" t="s">
        <v>35</v>
      </c>
      <c r="AX197" s="12" t="s">
        <v>72</v>
      </c>
      <c r="AY197" s="254" t="s">
        <v>164</v>
      </c>
    </row>
    <row r="198" s="14" customFormat="1">
      <c r="B198" s="276"/>
      <c r="C198" s="277"/>
      <c r="D198" s="235" t="s">
        <v>173</v>
      </c>
      <c r="E198" s="278" t="s">
        <v>21</v>
      </c>
      <c r="F198" s="279" t="s">
        <v>434</v>
      </c>
      <c r="G198" s="277"/>
      <c r="H198" s="280">
        <v>32.100000000000001</v>
      </c>
      <c r="I198" s="281"/>
      <c r="J198" s="277"/>
      <c r="K198" s="277"/>
      <c r="L198" s="282"/>
      <c r="M198" s="283"/>
      <c r="N198" s="284"/>
      <c r="O198" s="284"/>
      <c r="P198" s="284"/>
      <c r="Q198" s="284"/>
      <c r="R198" s="284"/>
      <c r="S198" s="284"/>
      <c r="T198" s="285"/>
      <c r="AT198" s="286" t="s">
        <v>173</v>
      </c>
      <c r="AU198" s="286" t="s">
        <v>82</v>
      </c>
      <c r="AV198" s="14" t="s">
        <v>185</v>
      </c>
      <c r="AW198" s="14" t="s">
        <v>35</v>
      </c>
      <c r="AX198" s="14" t="s">
        <v>80</v>
      </c>
      <c r="AY198" s="286" t="s">
        <v>164</v>
      </c>
    </row>
    <row r="199" s="13" customFormat="1">
      <c r="B199" s="255"/>
      <c r="C199" s="256"/>
      <c r="D199" s="235" t="s">
        <v>173</v>
      </c>
      <c r="E199" s="257" t="s">
        <v>21</v>
      </c>
      <c r="F199" s="258" t="s">
        <v>177</v>
      </c>
      <c r="G199" s="256"/>
      <c r="H199" s="259">
        <v>32.100000000000001</v>
      </c>
      <c r="I199" s="260"/>
      <c r="J199" s="256"/>
      <c r="K199" s="256"/>
      <c r="L199" s="261"/>
      <c r="M199" s="262"/>
      <c r="N199" s="263"/>
      <c r="O199" s="263"/>
      <c r="P199" s="263"/>
      <c r="Q199" s="263"/>
      <c r="R199" s="263"/>
      <c r="S199" s="263"/>
      <c r="T199" s="264"/>
      <c r="AT199" s="265" t="s">
        <v>173</v>
      </c>
      <c r="AU199" s="265" t="s">
        <v>82</v>
      </c>
      <c r="AV199" s="13" t="s">
        <v>171</v>
      </c>
      <c r="AW199" s="13" t="s">
        <v>35</v>
      </c>
      <c r="AX199" s="13" t="s">
        <v>72</v>
      </c>
      <c r="AY199" s="265" t="s">
        <v>164</v>
      </c>
    </row>
    <row r="200" s="11" customFormat="1">
      <c r="B200" s="233"/>
      <c r="C200" s="234"/>
      <c r="D200" s="235" t="s">
        <v>173</v>
      </c>
      <c r="E200" s="236" t="s">
        <v>21</v>
      </c>
      <c r="F200" s="237" t="s">
        <v>442</v>
      </c>
      <c r="G200" s="234"/>
      <c r="H200" s="236" t="s">
        <v>21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AT200" s="243" t="s">
        <v>173</v>
      </c>
      <c r="AU200" s="243" t="s">
        <v>82</v>
      </c>
      <c r="AV200" s="11" t="s">
        <v>80</v>
      </c>
      <c r="AW200" s="11" t="s">
        <v>35</v>
      </c>
      <c r="AX200" s="11" t="s">
        <v>72</v>
      </c>
      <c r="AY200" s="243" t="s">
        <v>164</v>
      </c>
    </row>
    <row r="201" s="12" customFormat="1">
      <c r="B201" s="244"/>
      <c r="C201" s="245"/>
      <c r="D201" s="235" t="s">
        <v>173</v>
      </c>
      <c r="E201" s="246" t="s">
        <v>21</v>
      </c>
      <c r="F201" s="247" t="s">
        <v>1013</v>
      </c>
      <c r="G201" s="245"/>
      <c r="H201" s="248">
        <v>1.605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AT201" s="254" t="s">
        <v>173</v>
      </c>
      <c r="AU201" s="254" t="s">
        <v>82</v>
      </c>
      <c r="AV201" s="12" t="s">
        <v>82</v>
      </c>
      <c r="AW201" s="12" t="s">
        <v>35</v>
      </c>
      <c r="AX201" s="12" t="s">
        <v>72</v>
      </c>
      <c r="AY201" s="254" t="s">
        <v>164</v>
      </c>
    </row>
    <row r="202" s="11" customFormat="1">
      <c r="B202" s="233"/>
      <c r="C202" s="234"/>
      <c r="D202" s="235" t="s">
        <v>173</v>
      </c>
      <c r="E202" s="236" t="s">
        <v>21</v>
      </c>
      <c r="F202" s="237" t="s">
        <v>437</v>
      </c>
      <c r="G202" s="234"/>
      <c r="H202" s="236" t="s">
        <v>21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AT202" s="243" t="s">
        <v>173</v>
      </c>
      <c r="AU202" s="243" t="s">
        <v>82</v>
      </c>
      <c r="AV202" s="11" t="s">
        <v>80</v>
      </c>
      <c r="AW202" s="11" t="s">
        <v>35</v>
      </c>
      <c r="AX202" s="11" t="s">
        <v>72</v>
      </c>
      <c r="AY202" s="243" t="s">
        <v>164</v>
      </c>
    </row>
    <row r="203" s="12" customFormat="1">
      <c r="B203" s="244"/>
      <c r="C203" s="245"/>
      <c r="D203" s="235" t="s">
        <v>173</v>
      </c>
      <c r="E203" s="246" t="s">
        <v>21</v>
      </c>
      <c r="F203" s="247" t="s">
        <v>21</v>
      </c>
      <c r="G203" s="245"/>
      <c r="H203" s="248">
        <v>0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AT203" s="254" t="s">
        <v>173</v>
      </c>
      <c r="AU203" s="254" t="s">
        <v>82</v>
      </c>
      <c r="AV203" s="12" t="s">
        <v>82</v>
      </c>
      <c r="AW203" s="12" t="s">
        <v>35</v>
      </c>
      <c r="AX203" s="12" t="s">
        <v>72</v>
      </c>
      <c r="AY203" s="254" t="s">
        <v>164</v>
      </c>
    </row>
    <row r="204" s="14" customFormat="1">
      <c r="B204" s="276"/>
      <c r="C204" s="277"/>
      <c r="D204" s="235" t="s">
        <v>173</v>
      </c>
      <c r="E204" s="278" t="s">
        <v>21</v>
      </c>
      <c r="F204" s="279" t="s">
        <v>305</v>
      </c>
      <c r="G204" s="277"/>
      <c r="H204" s="280">
        <v>1.605</v>
      </c>
      <c r="I204" s="281"/>
      <c r="J204" s="277"/>
      <c r="K204" s="277"/>
      <c r="L204" s="282"/>
      <c r="M204" s="283"/>
      <c r="N204" s="284"/>
      <c r="O204" s="284"/>
      <c r="P204" s="284"/>
      <c r="Q204" s="284"/>
      <c r="R204" s="284"/>
      <c r="S204" s="284"/>
      <c r="T204" s="285"/>
      <c r="AT204" s="286" t="s">
        <v>173</v>
      </c>
      <c r="AU204" s="286" t="s">
        <v>82</v>
      </c>
      <c r="AV204" s="14" t="s">
        <v>185</v>
      </c>
      <c r="AW204" s="14" t="s">
        <v>35</v>
      </c>
      <c r="AX204" s="14" t="s">
        <v>72</v>
      </c>
      <c r="AY204" s="286" t="s">
        <v>164</v>
      </c>
    </row>
    <row r="205" s="1" customFormat="1" ht="16.5" customHeight="1">
      <c r="B205" s="46"/>
      <c r="C205" s="266" t="s">
        <v>193</v>
      </c>
      <c r="D205" s="266" t="s">
        <v>238</v>
      </c>
      <c r="E205" s="267" t="s">
        <v>439</v>
      </c>
      <c r="F205" s="268" t="s">
        <v>440</v>
      </c>
      <c r="G205" s="269" t="s">
        <v>300</v>
      </c>
      <c r="H205" s="270">
        <v>1.605</v>
      </c>
      <c r="I205" s="271"/>
      <c r="J205" s="272">
        <f>ROUND(I205*H205,2)</f>
        <v>0</v>
      </c>
      <c r="K205" s="268" t="s">
        <v>21</v>
      </c>
      <c r="L205" s="273"/>
      <c r="M205" s="274" t="s">
        <v>21</v>
      </c>
      <c r="N205" s="275" t="s">
        <v>43</v>
      </c>
      <c r="O205" s="47"/>
      <c r="P205" s="230">
        <f>O205*H205</f>
        <v>0</v>
      </c>
      <c r="Q205" s="230">
        <v>0.001</v>
      </c>
      <c r="R205" s="230">
        <f>Q205*H205</f>
        <v>0.0016050000000000001</v>
      </c>
      <c r="S205" s="230">
        <v>0</v>
      </c>
      <c r="T205" s="231">
        <f>S205*H205</f>
        <v>0</v>
      </c>
      <c r="AR205" s="24" t="s">
        <v>210</v>
      </c>
      <c r="AT205" s="24" t="s">
        <v>238</v>
      </c>
      <c r="AU205" s="24" t="s">
        <v>82</v>
      </c>
      <c r="AY205" s="24" t="s">
        <v>164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24" t="s">
        <v>80</v>
      </c>
      <c r="BK205" s="232">
        <f>ROUND(I205*H205,2)</f>
        <v>0</v>
      </c>
      <c r="BL205" s="24" t="s">
        <v>171</v>
      </c>
      <c r="BM205" s="24" t="s">
        <v>1014</v>
      </c>
    </row>
    <row r="206" s="11" customFormat="1">
      <c r="B206" s="233"/>
      <c r="C206" s="234"/>
      <c r="D206" s="235" t="s">
        <v>173</v>
      </c>
      <c r="E206" s="236" t="s">
        <v>21</v>
      </c>
      <c r="F206" s="237" t="s">
        <v>991</v>
      </c>
      <c r="G206" s="234"/>
      <c r="H206" s="236" t="s">
        <v>21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AT206" s="243" t="s">
        <v>173</v>
      </c>
      <c r="AU206" s="243" t="s">
        <v>82</v>
      </c>
      <c r="AV206" s="11" t="s">
        <v>80</v>
      </c>
      <c r="AW206" s="11" t="s">
        <v>35</v>
      </c>
      <c r="AX206" s="11" t="s">
        <v>72</v>
      </c>
      <c r="AY206" s="243" t="s">
        <v>164</v>
      </c>
    </row>
    <row r="207" s="11" customFormat="1">
      <c r="B207" s="233"/>
      <c r="C207" s="234"/>
      <c r="D207" s="235" t="s">
        <v>173</v>
      </c>
      <c r="E207" s="236" t="s">
        <v>21</v>
      </c>
      <c r="F207" s="237" t="s">
        <v>323</v>
      </c>
      <c r="G207" s="234"/>
      <c r="H207" s="236" t="s">
        <v>21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AT207" s="243" t="s">
        <v>173</v>
      </c>
      <c r="AU207" s="243" t="s">
        <v>82</v>
      </c>
      <c r="AV207" s="11" t="s">
        <v>80</v>
      </c>
      <c r="AW207" s="11" t="s">
        <v>35</v>
      </c>
      <c r="AX207" s="11" t="s">
        <v>72</v>
      </c>
      <c r="AY207" s="243" t="s">
        <v>164</v>
      </c>
    </row>
    <row r="208" s="11" customFormat="1">
      <c r="B208" s="233"/>
      <c r="C208" s="234"/>
      <c r="D208" s="235" t="s">
        <v>173</v>
      </c>
      <c r="E208" s="236" t="s">
        <v>21</v>
      </c>
      <c r="F208" s="237" t="s">
        <v>876</v>
      </c>
      <c r="G208" s="234"/>
      <c r="H208" s="236" t="s">
        <v>21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AT208" s="243" t="s">
        <v>173</v>
      </c>
      <c r="AU208" s="243" t="s">
        <v>82</v>
      </c>
      <c r="AV208" s="11" t="s">
        <v>80</v>
      </c>
      <c r="AW208" s="11" t="s">
        <v>35</v>
      </c>
      <c r="AX208" s="11" t="s">
        <v>72</v>
      </c>
      <c r="AY208" s="243" t="s">
        <v>164</v>
      </c>
    </row>
    <row r="209" s="12" customFormat="1">
      <c r="B209" s="244"/>
      <c r="C209" s="245"/>
      <c r="D209" s="235" t="s">
        <v>173</v>
      </c>
      <c r="E209" s="246" t="s">
        <v>21</v>
      </c>
      <c r="F209" s="247" t="s">
        <v>992</v>
      </c>
      <c r="G209" s="245"/>
      <c r="H209" s="248">
        <v>32.100000000000001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AT209" s="254" t="s">
        <v>173</v>
      </c>
      <c r="AU209" s="254" t="s">
        <v>82</v>
      </c>
      <c r="AV209" s="12" t="s">
        <v>82</v>
      </c>
      <c r="AW209" s="12" t="s">
        <v>35</v>
      </c>
      <c r="AX209" s="12" t="s">
        <v>72</v>
      </c>
      <c r="AY209" s="254" t="s">
        <v>164</v>
      </c>
    </row>
    <row r="210" s="12" customFormat="1">
      <c r="B210" s="244"/>
      <c r="C210" s="245"/>
      <c r="D210" s="235" t="s">
        <v>173</v>
      </c>
      <c r="E210" s="246" t="s">
        <v>21</v>
      </c>
      <c r="F210" s="247" t="s">
        <v>21</v>
      </c>
      <c r="G210" s="245"/>
      <c r="H210" s="248">
        <v>0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AT210" s="254" t="s">
        <v>173</v>
      </c>
      <c r="AU210" s="254" t="s">
        <v>82</v>
      </c>
      <c r="AV210" s="12" t="s">
        <v>82</v>
      </c>
      <c r="AW210" s="12" t="s">
        <v>35</v>
      </c>
      <c r="AX210" s="12" t="s">
        <v>72</v>
      </c>
      <c r="AY210" s="254" t="s">
        <v>164</v>
      </c>
    </row>
    <row r="211" s="14" customFormat="1">
      <c r="B211" s="276"/>
      <c r="C211" s="277"/>
      <c r="D211" s="235" t="s">
        <v>173</v>
      </c>
      <c r="E211" s="278" t="s">
        <v>21</v>
      </c>
      <c r="F211" s="279" t="s">
        <v>434</v>
      </c>
      <c r="G211" s="277"/>
      <c r="H211" s="280">
        <v>32.100000000000001</v>
      </c>
      <c r="I211" s="281"/>
      <c r="J211" s="277"/>
      <c r="K211" s="277"/>
      <c r="L211" s="282"/>
      <c r="M211" s="283"/>
      <c r="N211" s="284"/>
      <c r="O211" s="284"/>
      <c r="P211" s="284"/>
      <c r="Q211" s="284"/>
      <c r="R211" s="284"/>
      <c r="S211" s="284"/>
      <c r="T211" s="285"/>
      <c r="AT211" s="286" t="s">
        <v>173</v>
      </c>
      <c r="AU211" s="286" t="s">
        <v>82</v>
      </c>
      <c r="AV211" s="14" t="s">
        <v>185</v>
      </c>
      <c r="AW211" s="14" t="s">
        <v>35</v>
      </c>
      <c r="AX211" s="14" t="s">
        <v>72</v>
      </c>
      <c r="AY211" s="286" t="s">
        <v>164</v>
      </c>
    </row>
    <row r="212" s="11" customFormat="1">
      <c r="B212" s="233"/>
      <c r="C212" s="234"/>
      <c r="D212" s="235" t="s">
        <v>173</v>
      </c>
      <c r="E212" s="236" t="s">
        <v>21</v>
      </c>
      <c r="F212" s="237" t="s">
        <v>442</v>
      </c>
      <c r="G212" s="234"/>
      <c r="H212" s="236" t="s">
        <v>21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AT212" s="243" t="s">
        <v>173</v>
      </c>
      <c r="AU212" s="243" t="s">
        <v>82</v>
      </c>
      <c r="AV212" s="11" t="s">
        <v>80</v>
      </c>
      <c r="AW212" s="11" t="s">
        <v>35</v>
      </c>
      <c r="AX212" s="11" t="s">
        <v>72</v>
      </c>
      <c r="AY212" s="243" t="s">
        <v>164</v>
      </c>
    </row>
    <row r="213" s="12" customFormat="1">
      <c r="B213" s="244"/>
      <c r="C213" s="245"/>
      <c r="D213" s="235" t="s">
        <v>173</v>
      </c>
      <c r="E213" s="246" t="s">
        <v>21</v>
      </c>
      <c r="F213" s="247" t="s">
        <v>1013</v>
      </c>
      <c r="G213" s="245"/>
      <c r="H213" s="248">
        <v>1.605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AT213" s="254" t="s">
        <v>173</v>
      </c>
      <c r="AU213" s="254" t="s">
        <v>82</v>
      </c>
      <c r="AV213" s="12" t="s">
        <v>82</v>
      </c>
      <c r="AW213" s="12" t="s">
        <v>35</v>
      </c>
      <c r="AX213" s="12" t="s">
        <v>72</v>
      </c>
      <c r="AY213" s="254" t="s">
        <v>164</v>
      </c>
    </row>
    <row r="214" s="11" customFormat="1">
      <c r="B214" s="233"/>
      <c r="C214" s="234"/>
      <c r="D214" s="235" t="s">
        <v>173</v>
      </c>
      <c r="E214" s="236" t="s">
        <v>21</v>
      </c>
      <c r="F214" s="237" t="s">
        <v>437</v>
      </c>
      <c r="G214" s="234"/>
      <c r="H214" s="236" t="s">
        <v>21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AT214" s="243" t="s">
        <v>173</v>
      </c>
      <c r="AU214" s="243" t="s">
        <v>82</v>
      </c>
      <c r="AV214" s="11" t="s">
        <v>80</v>
      </c>
      <c r="AW214" s="11" t="s">
        <v>35</v>
      </c>
      <c r="AX214" s="11" t="s">
        <v>72</v>
      </c>
      <c r="AY214" s="243" t="s">
        <v>164</v>
      </c>
    </row>
    <row r="215" s="12" customFormat="1">
      <c r="B215" s="244"/>
      <c r="C215" s="245"/>
      <c r="D215" s="235" t="s">
        <v>173</v>
      </c>
      <c r="E215" s="246" t="s">
        <v>21</v>
      </c>
      <c r="F215" s="247" t="s">
        <v>21</v>
      </c>
      <c r="G215" s="245"/>
      <c r="H215" s="248">
        <v>0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AT215" s="254" t="s">
        <v>173</v>
      </c>
      <c r="AU215" s="254" t="s">
        <v>82</v>
      </c>
      <c r="AV215" s="12" t="s">
        <v>82</v>
      </c>
      <c r="AW215" s="12" t="s">
        <v>35</v>
      </c>
      <c r="AX215" s="12" t="s">
        <v>72</v>
      </c>
      <c r="AY215" s="254" t="s">
        <v>164</v>
      </c>
    </row>
    <row r="216" s="14" customFormat="1">
      <c r="B216" s="276"/>
      <c r="C216" s="277"/>
      <c r="D216" s="235" t="s">
        <v>173</v>
      </c>
      <c r="E216" s="278" t="s">
        <v>21</v>
      </c>
      <c r="F216" s="279" t="s">
        <v>305</v>
      </c>
      <c r="G216" s="277"/>
      <c r="H216" s="280">
        <v>1.605</v>
      </c>
      <c r="I216" s="281"/>
      <c r="J216" s="277"/>
      <c r="K216" s="277"/>
      <c r="L216" s="282"/>
      <c r="M216" s="283"/>
      <c r="N216" s="284"/>
      <c r="O216" s="284"/>
      <c r="P216" s="284"/>
      <c r="Q216" s="284"/>
      <c r="R216" s="284"/>
      <c r="S216" s="284"/>
      <c r="T216" s="285"/>
      <c r="AT216" s="286" t="s">
        <v>173</v>
      </c>
      <c r="AU216" s="286" t="s">
        <v>82</v>
      </c>
      <c r="AV216" s="14" t="s">
        <v>185</v>
      </c>
      <c r="AW216" s="14" t="s">
        <v>35</v>
      </c>
      <c r="AX216" s="14" t="s">
        <v>80</v>
      </c>
      <c r="AY216" s="286" t="s">
        <v>164</v>
      </c>
    </row>
    <row r="217" s="1" customFormat="1" ht="25.5" customHeight="1">
      <c r="B217" s="46"/>
      <c r="C217" s="221" t="s">
        <v>219</v>
      </c>
      <c r="D217" s="221" t="s">
        <v>166</v>
      </c>
      <c r="E217" s="222" t="s">
        <v>852</v>
      </c>
      <c r="F217" s="223" t="s">
        <v>853</v>
      </c>
      <c r="G217" s="224" t="s">
        <v>169</v>
      </c>
      <c r="H217" s="225">
        <v>2.5600000000000001</v>
      </c>
      <c r="I217" s="226"/>
      <c r="J217" s="227">
        <f>ROUND(I217*H217,2)</f>
        <v>0</v>
      </c>
      <c r="K217" s="223" t="s">
        <v>170</v>
      </c>
      <c r="L217" s="72"/>
      <c r="M217" s="228" t="s">
        <v>21</v>
      </c>
      <c r="N217" s="229" t="s">
        <v>43</v>
      </c>
      <c r="O217" s="47"/>
      <c r="P217" s="230">
        <f>O217*H217</f>
        <v>0</v>
      </c>
      <c r="Q217" s="230">
        <v>0</v>
      </c>
      <c r="R217" s="230">
        <f>Q217*H217</f>
        <v>0</v>
      </c>
      <c r="S217" s="230">
        <v>0</v>
      </c>
      <c r="T217" s="231">
        <f>S217*H217</f>
        <v>0</v>
      </c>
      <c r="AR217" s="24" t="s">
        <v>171</v>
      </c>
      <c r="AT217" s="24" t="s">
        <v>166</v>
      </c>
      <c r="AU217" s="24" t="s">
        <v>82</v>
      </c>
      <c r="AY217" s="24" t="s">
        <v>164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24" t="s">
        <v>80</v>
      </c>
      <c r="BK217" s="232">
        <f>ROUND(I217*H217,2)</f>
        <v>0</v>
      </c>
      <c r="BL217" s="24" t="s">
        <v>171</v>
      </c>
      <c r="BM217" s="24" t="s">
        <v>1015</v>
      </c>
    </row>
    <row r="218" s="11" customFormat="1">
      <c r="B218" s="233"/>
      <c r="C218" s="234"/>
      <c r="D218" s="235" t="s">
        <v>173</v>
      </c>
      <c r="E218" s="236" t="s">
        <v>21</v>
      </c>
      <c r="F218" s="237" t="s">
        <v>991</v>
      </c>
      <c r="G218" s="234"/>
      <c r="H218" s="236" t="s">
        <v>21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AT218" s="243" t="s">
        <v>173</v>
      </c>
      <c r="AU218" s="243" t="s">
        <v>82</v>
      </c>
      <c r="AV218" s="11" t="s">
        <v>80</v>
      </c>
      <c r="AW218" s="11" t="s">
        <v>35</v>
      </c>
      <c r="AX218" s="11" t="s">
        <v>72</v>
      </c>
      <c r="AY218" s="243" t="s">
        <v>164</v>
      </c>
    </row>
    <row r="219" s="11" customFormat="1">
      <c r="B219" s="233"/>
      <c r="C219" s="234"/>
      <c r="D219" s="235" t="s">
        <v>173</v>
      </c>
      <c r="E219" s="236" t="s">
        <v>21</v>
      </c>
      <c r="F219" s="237" t="s">
        <v>942</v>
      </c>
      <c r="G219" s="234"/>
      <c r="H219" s="236" t="s">
        <v>21</v>
      </c>
      <c r="I219" s="238"/>
      <c r="J219" s="234"/>
      <c r="K219" s="234"/>
      <c r="L219" s="239"/>
      <c r="M219" s="240"/>
      <c r="N219" s="241"/>
      <c r="O219" s="241"/>
      <c r="P219" s="241"/>
      <c r="Q219" s="241"/>
      <c r="R219" s="241"/>
      <c r="S219" s="241"/>
      <c r="T219" s="242"/>
      <c r="AT219" s="243" t="s">
        <v>173</v>
      </c>
      <c r="AU219" s="243" t="s">
        <v>82</v>
      </c>
      <c r="AV219" s="11" t="s">
        <v>80</v>
      </c>
      <c r="AW219" s="11" t="s">
        <v>35</v>
      </c>
      <c r="AX219" s="11" t="s">
        <v>72</v>
      </c>
      <c r="AY219" s="243" t="s">
        <v>164</v>
      </c>
    </row>
    <row r="220" s="11" customFormat="1">
      <c r="B220" s="233"/>
      <c r="C220" s="234"/>
      <c r="D220" s="235" t="s">
        <v>173</v>
      </c>
      <c r="E220" s="236" t="s">
        <v>21</v>
      </c>
      <c r="F220" s="237" t="s">
        <v>943</v>
      </c>
      <c r="G220" s="234"/>
      <c r="H220" s="236" t="s">
        <v>21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AT220" s="243" t="s">
        <v>173</v>
      </c>
      <c r="AU220" s="243" t="s">
        <v>82</v>
      </c>
      <c r="AV220" s="11" t="s">
        <v>80</v>
      </c>
      <c r="AW220" s="11" t="s">
        <v>35</v>
      </c>
      <c r="AX220" s="11" t="s">
        <v>72</v>
      </c>
      <c r="AY220" s="243" t="s">
        <v>164</v>
      </c>
    </row>
    <row r="221" s="12" customFormat="1">
      <c r="B221" s="244"/>
      <c r="C221" s="245"/>
      <c r="D221" s="235" t="s">
        <v>173</v>
      </c>
      <c r="E221" s="246" t="s">
        <v>21</v>
      </c>
      <c r="F221" s="247" t="s">
        <v>1016</v>
      </c>
      <c r="G221" s="245"/>
      <c r="H221" s="248">
        <v>2.5600000000000001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AT221" s="254" t="s">
        <v>173</v>
      </c>
      <c r="AU221" s="254" t="s">
        <v>82</v>
      </c>
      <c r="AV221" s="12" t="s">
        <v>82</v>
      </c>
      <c r="AW221" s="12" t="s">
        <v>35</v>
      </c>
      <c r="AX221" s="12" t="s">
        <v>72</v>
      </c>
      <c r="AY221" s="254" t="s">
        <v>164</v>
      </c>
    </row>
    <row r="222" s="13" customFormat="1">
      <c r="B222" s="255"/>
      <c r="C222" s="256"/>
      <c r="D222" s="235" t="s">
        <v>173</v>
      </c>
      <c r="E222" s="257" t="s">
        <v>21</v>
      </c>
      <c r="F222" s="258" t="s">
        <v>177</v>
      </c>
      <c r="G222" s="256"/>
      <c r="H222" s="259">
        <v>2.5600000000000001</v>
      </c>
      <c r="I222" s="260"/>
      <c r="J222" s="256"/>
      <c r="K222" s="256"/>
      <c r="L222" s="261"/>
      <c r="M222" s="262"/>
      <c r="N222" s="263"/>
      <c r="O222" s="263"/>
      <c r="P222" s="263"/>
      <c r="Q222" s="263"/>
      <c r="R222" s="263"/>
      <c r="S222" s="263"/>
      <c r="T222" s="264"/>
      <c r="AT222" s="265" t="s">
        <v>173</v>
      </c>
      <c r="AU222" s="265" t="s">
        <v>82</v>
      </c>
      <c r="AV222" s="13" t="s">
        <v>171</v>
      </c>
      <c r="AW222" s="13" t="s">
        <v>35</v>
      </c>
      <c r="AX222" s="13" t="s">
        <v>80</v>
      </c>
      <c r="AY222" s="265" t="s">
        <v>164</v>
      </c>
    </row>
    <row r="223" s="1" customFormat="1" ht="16.5" customHeight="1">
      <c r="B223" s="46"/>
      <c r="C223" s="221" t="s">
        <v>266</v>
      </c>
      <c r="D223" s="221" t="s">
        <v>166</v>
      </c>
      <c r="E223" s="222" t="s">
        <v>945</v>
      </c>
      <c r="F223" s="223" t="s">
        <v>946</v>
      </c>
      <c r="G223" s="224" t="s">
        <v>287</v>
      </c>
      <c r="H223" s="225">
        <v>12.800000000000001</v>
      </c>
      <c r="I223" s="226"/>
      <c r="J223" s="227">
        <f>ROUND(I223*H223,2)</f>
        <v>0</v>
      </c>
      <c r="K223" s="223" t="s">
        <v>170</v>
      </c>
      <c r="L223" s="72"/>
      <c r="M223" s="228" t="s">
        <v>21</v>
      </c>
      <c r="N223" s="229" t="s">
        <v>43</v>
      </c>
      <c r="O223" s="47"/>
      <c r="P223" s="230">
        <f>O223*H223</f>
        <v>0</v>
      </c>
      <c r="Q223" s="230">
        <v>0</v>
      </c>
      <c r="R223" s="230">
        <f>Q223*H223</f>
        <v>0</v>
      </c>
      <c r="S223" s="230">
        <v>0</v>
      </c>
      <c r="T223" s="231">
        <f>S223*H223</f>
        <v>0</v>
      </c>
      <c r="AR223" s="24" t="s">
        <v>171</v>
      </c>
      <c r="AT223" s="24" t="s">
        <v>166</v>
      </c>
      <c r="AU223" s="24" t="s">
        <v>82</v>
      </c>
      <c r="AY223" s="24" t="s">
        <v>164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24" t="s">
        <v>80</v>
      </c>
      <c r="BK223" s="232">
        <f>ROUND(I223*H223,2)</f>
        <v>0</v>
      </c>
      <c r="BL223" s="24" t="s">
        <v>171</v>
      </c>
      <c r="BM223" s="24" t="s">
        <v>1017</v>
      </c>
    </row>
    <row r="224" s="11" customFormat="1">
      <c r="B224" s="233"/>
      <c r="C224" s="234"/>
      <c r="D224" s="235" t="s">
        <v>173</v>
      </c>
      <c r="E224" s="236" t="s">
        <v>21</v>
      </c>
      <c r="F224" s="237" t="s">
        <v>991</v>
      </c>
      <c r="G224" s="234"/>
      <c r="H224" s="236" t="s">
        <v>21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AT224" s="243" t="s">
        <v>173</v>
      </c>
      <c r="AU224" s="243" t="s">
        <v>82</v>
      </c>
      <c r="AV224" s="11" t="s">
        <v>80</v>
      </c>
      <c r="AW224" s="11" t="s">
        <v>35</v>
      </c>
      <c r="AX224" s="11" t="s">
        <v>72</v>
      </c>
      <c r="AY224" s="243" t="s">
        <v>164</v>
      </c>
    </row>
    <row r="225" s="11" customFormat="1">
      <c r="B225" s="233"/>
      <c r="C225" s="234"/>
      <c r="D225" s="235" t="s">
        <v>173</v>
      </c>
      <c r="E225" s="236" t="s">
        <v>21</v>
      </c>
      <c r="F225" s="237" t="s">
        <v>942</v>
      </c>
      <c r="G225" s="234"/>
      <c r="H225" s="236" t="s">
        <v>21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AT225" s="243" t="s">
        <v>173</v>
      </c>
      <c r="AU225" s="243" t="s">
        <v>82</v>
      </c>
      <c r="AV225" s="11" t="s">
        <v>80</v>
      </c>
      <c r="AW225" s="11" t="s">
        <v>35</v>
      </c>
      <c r="AX225" s="11" t="s">
        <v>72</v>
      </c>
      <c r="AY225" s="243" t="s">
        <v>164</v>
      </c>
    </row>
    <row r="226" s="11" customFormat="1">
      <c r="B226" s="233"/>
      <c r="C226" s="234"/>
      <c r="D226" s="235" t="s">
        <v>173</v>
      </c>
      <c r="E226" s="236" t="s">
        <v>21</v>
      </c>
      <c r="F226" s="237" t="s">
        <v>948</v>
      </c>
      <c r="G226" s="234"/>
      <c r="H226" s="236" t="s">
        <v>21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AT226" s="243" t="s">
        <v>173</v>
      </c>
      <c r="AU226" s="243" t="s">
        <v>82</v>
      </c>
      <c r="AV226" s="11" t="s">
        <v>80</v>
      </c>
      <c r="AW226" s="11" t="s">
        <v>35</v>
      </c>
      <c r="AX226" s="11" t="s">
        <v>72</v>
      </c>
      <c r="AY226" s="243" t="s">
        <v>164</v>
      </c>
    </row>
    <row r="227" s="12" customFormat="1">
      <c r="B227" s="244"/>
      <c r="C227" s="245"/>
      <c r="D227" s="235" t="s">
        <v>173</v>
      </c>
      <c r="E227" s="246" t="s">
        <v>21</v>
      </c>
      <c r="F227" s="247" t="s">
        <v>1018</v>
      </c>
      <c r="G227" s="245"/>
      <c r="H227" s="248">
        <v>12.800000000000001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AT227" s="254" t="s">
        <v>173</v>
      </c>
      <c r="AU227" s="254" t="s">
        <v>82</v>
      </c>
      <c r="AV227" s="12" t="s">
        <v>82</v>
      </c>
      <c r="AW227" s="12" t="s">
        <v>35</v>
      </c>
      <c r="AX227" s="12" t="s">
        <v>72</v>
      </c>
      <c r="AY227" s="254" t="s">
        <v>164</v>
      </c>
    </row>
    <row r="228" s="13" customFormat="1">
      <c r="B228" s="255"/>
      <c r="C228" s="256"/>
      <c r="D228" s="235" t="s">
        <v>173</v>
      </c>
      <c r="E228" s="257" t="s">
        <v>21</v>
      </c>
      <c r="F228" s="258" t="s">
        <v>177</v>
      </c>
      <c r="G228" s="256"/>
      <c r="H228" s="259">
        <v>12.800000000000001</v>
      </c>
      <c r="I228" s="260"/>
      <c r="J228" s="256"/>
      <c r="K228" s="256"/>
      <c r="L228" s="261"/>
      <c r="M228" s="262"/>
      <c r="N228" s="263"/>
      <c r="O228" s="263"/>
      <c r="P228" s="263"/>
      <c r="Q228" s="263"/>
      <c r="R228" s="263"/>
      <c r="S228" s="263"/>
      <c r="T228" s="264"/>
      <c r="AT228" s="265" t="s">
        <v>173</v>
      </c>
      <c r="AU228" s="265" t="s">
        <v>82</v>
      </c>
      <c r="AV228" s="13" t="s">
        <v>171</v>
      </c>
      <c r="AW228" s="13" t="s">
        <v>35</v>
      </c>
      <c r="AX228" s="13" t="s">
        <v>80</v>
      </c>
      <c r="AY228" s="265" t="s">
        <v>164</v>
      </c>
    </row>
    <row r="229" s="10" customFormat="1" ht="29.88" customHeight="1">
      <c r="B229" s="205"/>
      <c r="C229" s="206"/>
      <c r="D229" s="207" t="s">
        <v>71</v>
      </c>
      <c r="E229" s="219" t="s">
        <v>505</v>
      </c>
      <c r="F229" s="219" t="s">
        <v>506</v>
      </c>
      <c r="G229" s="206"/>
      <c r="H229" s="206"/>
      <c r="I229" s="209"/>
      <c r="J229" s="220">
        <f>BK229</f>
        <v>0</v>
      </c>
      <c r="K229" s="206"/>
      <c r="L229" s="211"/>
      <c r="M229" s="212"/>
      <c r="N229" s="213"/>
      <c r="O229" s="213"/>
      <c r="P229" s="214">
        <f>SUM(P230:P238)</f>
        <v>0</v>
      </c>
      <c r="Q229" s="213"/>
      <c r="R229" s="214">
        <f>SUM(R230:R238)</f>
        <v>0</v>
      </c>
      <c r="S229" s="213"/>
      <c r="T229" s="215">
        <f>SUM(T230:T238)</f>
        <v>0</v>
      </c>
      <c r="AR229" s="216" t="s">
        <v>80</v>
      </c>
      <c r="AT229" s="217" t="s">
        <v>71</v>
      </c>
      <c r="AU229" s="217" t="s">
        <v>80</v>
      </c>
      <c r="AY229" s="216" t="s">
        <v>164</v>
      </c>
      <c r="BK229" s="218">
        <f>SUM(BK230:BK238)</f>
        <v>0</v>
      </c>
    </row>
    <row r="230" s="1" customFormat="1" ht="25.5" customHeight="1">
      <c r="B230" s="46"/>
      <c r="C230" s="221" t="s">
        <v>270</v>
      </c>
      <c r="D230" s="221" t="s">
        <v>166</v>
      </c>
      <c r="E230" s="222" t="s">
        <v>508</v>
      </c>
      <c r="F230" s="223" t="s">
        <v>509</v>
      </c>
      <c r="G230" s="224" t="s">
        <v>228</v>
      </c>
      <c r="H230" s="225">
        <v>2.472</v>
      </c>
      <c r="I230" s="226"/>
      <c r="J230" s="227">
        <f>ROUND(I230*H230,2)</f>
        <v>0</v>
      </c>
      <c r="K230" s="223" t="s">
        <v>170</v>
      </c>
      <c r="L230" s="72"/>
      <c r="M230" s="228" t="s">
        <v>21</v>
      </c>
      <c r="N230" s="229" t="s">
        <v>43</v>
      </c>
      <c r="O230" s="47"/>
      <c r="P230" s="230">
        <f>O230*H230</f>
        <v>0</v>
      </c>
      <c r="Q230" s="230">
        <v>0</v>
      </c>
      <c r="R230" s="230">
        <f>Q230*H230</f>
        <v>0</v>
      </c>
      <c r="S230" s="230">
        <v>0</v>
      </c>
      <c r="T230" s="231">
        <f>S230*H230</f>
        <v>0</v>
      </c>
      <c r="AR230" s="24" t="s">
        <v>171</v>
      </c>
      <c r="AT230" s="24" t="s">
        <v>166</v>
      </c>
      <c r="AU230" s="24" t="s">
        <v>82</v>
      </c>
      <c r="AY230" s="24" t="s">
        <v>164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24" t="s">
        <v>80</v>
      </c>
      <c r="BK230" s="232">
        <f>ROUND(I230*H230,2)</f>
        <v>0</v>
      </c>
      <c r="BL230" s="24" t="s">
        <v>171</v>
      </c>
      <c r="BM230" s="24" t="s">
        <v>1019</v>
      </c>
    </row>
    <row r="231" s="1" customFormat="1" ht="25.5" customHeight="1">
      <c r="B231" s="46"/>
      <c r="C231" s="221" t="s">
        <v>277</v>
      </c>
      <c r="D231" s="221" t="s">
        <v>166</v>
      </c>
      <c r="E231" s="222" t="s">
        <v>512</v>
      </c>
      <c r="F231" s="223" t="s">
        <v>513</v>
      </c>
      <c r="G231" s="224" t="s">
        <v>228</v>
      </c>
      <c r="H231" s="225">
        <v>2.472</v>
      </c>
      <c r="I231" s="226"/>
      <c r="J231" s="227">
        <f>ROUND(I231*H231,2)</f>
        <v>0</v>
      </c>
      <c r="K231" s="223" t="s">
        <v>170</v>
      </c>
      <c r="L231" s="72"/>
      <c r="M231" s="228" t="s">
        <v>21</v>
      </c>
      <c r="N231" s="229" t="s">
        <v>43</v>
      </c>
      <c r="O231" s="47"/>
      <c r="P231" s="230">
        <f>O231*H231</f>
        <v>0</v>
      </c>
      <c r="Q231" s="230">
        <v>0</v>
      </c>
      <c r="R231" s="230">
        <f>Q231*H231</f>
        <v>0</v>
      </c>
      <c r="S231" s="230">
        <v>0</v>
      </c>
      <c r="T231" s="231">
        <f>S231*H231</f>
        <v>0</v>
      </c>
      <c r="AR231" s="24" t="s">
        <v>171</v>
      </c>
      <c r="AT231" s="24" t="s">
        <v>166</v>
      </c>
      <c r="AU231" s="24" t="s">
        <v>82</v>
      </c>
      <c r="AY231" s="24" t="s">
        <v>164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24" t="s">
        <v>80</v>
      </c>
      <c r="BK231" s="232">
        <f>ROUND(I231*H231,2)</f>
        <v>0</v>
      </c>
      <c r="BL231" s="24" t="s">
        <v>171</v>
      </c>
      <c r="BM231" s="24" t="s">
        <v>1020</v>
      </c>
    </row>
    <row r="232" s="1" customFormat="1" ht="25.5" customHeight="1">
      <c r="B232" s="46"/>
      <c r="C232" s="221" t="s">
        <v>9</v>
      </c>
      <c r="D232" s="221" t="s">
        <v>166</v>
      </c>
      <c r="E232" s="222" t="s">
        <v>516</v>
      </c>
      <c r="F232" s="223" t="s">
        <v>517</v>
      </c>
      <c r="G232" s="224" t="s">
        <v>228</v>
      </c>
      <c r="H232" s="225">
        <v>24.719999999999999</v>
      </c>
      <c r="I232" s="226"/>
      <c r="J232" s="227">
        <f>ROUND(I232*H232,2)</f>
        <v>0</v>
      </c>
      <c r="K232" s="223" t="s">
        <v>170</v>
      </c>
      <c r="L232" s="72"/>
      <c r="M232" s="228" t="s">
        <v>21</v>
      </c>
      <c r="N232" s="229" t="s">
        <v>43</v>
      </c>
      <c r="O232" s="47"/>
      <c r="P232" s="230">
        <f>O232*H232</f>
        <v>0</v>
      </c>
      <c r="Q232" s="230">
        <v>0</v>
      </c>
      <c r="R232" s="230">
        <f>Q232*H232</f>
        <v>0</v>
      </c>
      <c r="S232" s="230">
        <v>0</v>
      </c>
      <c r="T232" s="231">
        <f>S232*H232</f>
        <v>0</v>
      </c>
      <c r="AR232" s="24" t="s">
        <v>171</v>
      </c>
      <c r="AT232" s="24" t="s">
        <v>166</v>
      </c>
      <c r="AU232" s="24" t="s">
        <v>82</v>
      </c>
      <c r="AY232" s="24" t="s">
        <v>164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24" t="s">
        <v>80</v>
      </c>
      <c r="BK232" s="232">
        <f>ROUND(I232*H232,2)</f>
        <v>0</v>
      </c>
      <c r="BL232" s="24" t="s">
        <v>171</v>
      </c>
      <c r="BM232" s="24" t="s">
        <v>1021</v>
      </c>
    </row>
    <row r="233" s="12" customFormat="1">
      <c r="B233" s="244"/>
      <c r="C233" s="245"/>
      <c r="D233" s="235" t="s">
        <v>173</v>
      </c>
      <c r="E233" s="245"/>
      <c r="F233" s="247" t="s">
        <v>1022</v>
      </c>
      <c r="G233" s="245"/>
      <c r="H233" s="248">
        <v>24.719999999999999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AT233" s="254" t="s">
        <v>173</v>
      </c>
      <c r="AU233" s="254" t="s">
        <v>82</v>
      </c>
      <c r="AV233" s="12" t="s">
        <v>82</v>
      </c>
      <c r="AW233" s="12" t="s">
        <v>6</v>
      </c>
      <c r="AX233" s="12" t="s">
        <v>80</v>
      </c>
      <c r="AY233" s="254" t="s">
        <v>164</v>
      </c>
    </row>
    <row r="234" s="1" customFormat="1" ht="16.5" customHeight="1">
      <c r="B234" s="46"/>
      <c r="C234" s="221" t="s">
        <v>297</v>
      </c>
      <c r="D234" s="221" t="s">
        <v>166</v>
      </c>
      <c r="E234" s="222" t="s">
        <v>521</v>
      </c>
      <c r="F234" s="223" t="s">
        <v>522</v>
      </c>
      <c r="G234" s="224" t="s">
        <v>228</v>
      </c>
      <c r="H234" s="225">
        <v>2.472</v>
      </c>
      <c r="I234" s="226"/>
      <c r="J234" s="227">
        <f>ROUND(I234*H234,2)</f>
        <v>0</v>
      </c>
      <c r="K234" s="223" t="s">
        <v>170</v>
      </c>
      <c r="L234" s="72"/>
      <c r="M234" s="228" t="s">
        <v>21</v>
      </c>
      <c r="N234" s="229" t="s">
        <v>43</v>
      </c>
      <c r="O234" s="47"/>
      <c r="P234" s="230">
        <f>O234*H234</f>
        <v>0</v>
      </c>
      <c r="Q234" s="230">
        <v>0</v>
      </c>
      <c r="R234" s="230">
        <f>Q234*H234</f>
        <v>0</v>
      </c>
      <c r="S234" s="230">
        <v>0</v>
      </c>
      <c r="T234" s="231">
        <f>S234*H234</f>
        <v>0</v>
      </c>
      <c r="AR234" s="24" t="s">
        <v>171</v>
      </c>
      <c r="AT234" s="24" t="s">
        <v>166</v>
      </c>
      <c r="AU234" s="24" t="s">
        <v>82</v>
      </c>
      <c r="AY234" s="24" t="s">
        <v>164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24" t="s">
        <v>80</v>
      </c>
      <c r="BK234" s="232">
        <f>ROUND(I234*H234,2)</f>
        <v>0</v>
      </c>
      <c r="BL234" s="24" t="s">
        <v>171</v>
      </c>
      <c r="BM234" s="24" t="s">
        <v>1023</v>
      </c>
    </row>
    <row r="235" s="1" customFormat="1" ht="16.5" customHeight="1">
      <c r="B235" s="46"/>
      <c r="C235" s="221" t="s">
        <v>307</v>
      </c>
      <c r="D235" s="221" t="s">
        <v>166</v>
      </c>
      <c r="E235" s="222" t="s">
        <v>525</v>
      </c>
      <c r="F235" s="223" t="s">
        <v>526</v>
      </c>
      <c r="G235" s="224" t="s">
        <v>228</v>
      </c>
      <c r="H235" s="225">
        <v>2.472</v>
      </c>
      <c r="I235" s="226"/>
      <c r="J235" s="227">
        <f>ROUND(I235*H235,2)</f>
        <v>0</v>
      </c>
      <c r="K235" s="223" t="s">
        <v>170</v>
      </c>
      <c r="L235" s="72"/>
      <c r="M235" s="228" t="s">
        <v>21</v>
      </c>
      <c r="N235" s="229" t="s">
        <v>43</v>
      </c>
      <c r="O235" s="47"/>
      <c r="P235" s="230">
        <f>O235*H235</f>
        <v>0</v>
      </c>
      <c r="Q235" s="230">
        <v>0</v>
      </c>
      <c r="R235" s="230">
        <f>Q235*H235</f>
        <v>0</v>
      </c>
      <c r="S235" s="230">
        <v>0</v>
      </c>
      <c r="T235" s="231">
        <f>S235*H235</f>
        <v>0</v>
      </c>
      <c r="AR235" s="24" t="s">
        <v>171</v>
      </c>
      <c r="AT235" s="24" t="s">
        <v>166</v>
      </c>
      <c r="AU235" s="24" t="s">
        <v>82</v>
      </c>
      <c r="AY235" s="24" t="s">
        <v>164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24" t="s">
        <v>80</v>
      </c>
      <c r="BK235" s="232">
        <f>ROUND(I235*H235,2)</f>
        <v>0</v>
      </c>
      <c r="BL235" s="24" t="s">
        <v>171</v>
      </c>
      <c r="BM235" s="24" t="s">
        <v>1024</v>
      </c>
    </row>
    <row r="236" s="11" customFormat="1">
      <c r="B236" s="233"/>
      <c r="C236" s="234"/>
      <c r="D236" s="235" t="s">
        <v>173</v>
      </c>
      <c r="E236" s="236" t="s">
        <v>21</v>
      </c>
      <c r="F236" s="237" t="s">
        <v>885</v>
      </c>
      <c r="G236" s="234"/>
      <c r="H236" s="236" t="s">
        <v>21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AT236" s="243" t="s">
        <v>173</v>
      </c>
      <c r="AU236" s="243" t="s">
        <v>82</v>
      </c>
      <c r="AV236" s="11" t="s">
        <v>80</v>
      </c>
      <c r="AW236" s="11" t="s">
        <v>35</v>
      </c>
      <c r="AX236" s="11" t="s">
        <v>72</v>
      </c>
      <c r="AY236" s="243" t="s">
        <v>164</v>
      </c>
    </row>
    <row r="237" s="12" customFormat="1">
      <c r="B237" s="244"/>
      <c r="C237" s="245"/>
      <c r="D237" s="235" t="s">
        <v>173</v>
      </c>
      <c r="E237" s="246" t="s">
        <v>21</v>
      </c>
      <c r="F237" s="247" t="s">
        <v>1025</v>
      </c>
      <c r="G237" s="245"/>
      <c r="H237" s="248">
        <v>2.472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AT237" s="254" t="s">
        <v>173</v>
      </c>
      <c r="AU237" s="254" t="s">
        <v>82</v>
      </c>
      <c r="AV237" s="12" t="s">
        <v>82</v>
      </c>
      <c r="AW237" s="12" t="s">
        <v>35</v>
      </c>
      <c r="AX237" s="12" t="s">
        <v>72</v>
      </c>
      <c r="AY237" s="254" t="s">
        <v>164</v>
      </c>
    </row>
    <row r="238" s="13" customFormat="1">
      <c r="B238" s="255"/>
      <c r="C238" s="256"/>
      <c r="D238" s="235" t="s">
        <v>173</v>
      </c>
      <c r="E238" s="257" t="s">
        <v>21</v>
      </c>
      <c r="F238" s="258" t="s">
        <v>177</v>
      </c>
      <c r="G238" s="256"/>
      <c r="H238" s="259">
        <v>2.472</v>
      </c>
      <c r="I238" s="260"/>
      <c r="J238" s="256"/>
      <c r="K238" s="256"/>
      <c r="L238" s="261"/>
      <c r="M238" s="262"/>
      <c r="N238" s="263"/>
      <c r="O238" s="263"/>
      <c r="P238" s="263"/>
      <c r="Q238" s="263"/>
      <c r="R238" s="263"/>
      <c r="S238" s="263"/>
      <c r="T238" s="264"/>
      <c r="AT238" s="265" t="s">
        <v>173</v>
      </c>
      <c r="AU238" s="265" t="s">
        <v>82</v>
      </c>
      <c r="AV238" s="13" t="s">
        <v>171</v>
      </c>
      <c r="AW238" s="13" t="s">
        <v>35</v>
      </c>
      <c r="AX238" s="13" t="s">
        <v>80</v>
      </c>
      <c r="AY238" s="265" t="s">
        <v>164</v>
      </c>
    </row>
    <row r="239" s="10" customFormat="1" ht="29.88" customHeight="1">
      <c r="B239" s="205"/>
      <c r="C239" s="206"/>
      <c r="D239" s="207" t="s">
        <v>71</v>
      </c>
      <c r="E239" s="219" t="s">
        <v>553</v>
      </c>
      <c r="F239" s="219" t="s">
        <v>554</v>
      </c>
      <c r="G239" s="206"/>
      <c r="H239" s="206"/>
      <c r="I239" s="209"/>
      <c r="J239" s="220">
        <f>BK239</f>
        <v>0</v>
      </c>
      <c r="K239" s="206"/>
      <c r="L239" s="211"/>
      <c r="M239" s="212"/>
      <c r="N239" s="213"/>
      <c r="O239" s="213"/>
      <c r="P239" s="214">
        <f>P240</f>
        <v>0</v>
      </c>
      <c r="Q239" s="213"/>
      <c r="R239" s="214">
        <f>R240</f>
        <v>0</v>
      </c>
      <c r="S239" s="213"/>
      <c r="T239" s="215">
        <f>T240</f>
        <v>0</v>
      </c>
      <c r="AR239" s="216" t="s">
        <v>80</v>
      </c>
      <c r="AT239" s="217" t="s">
        <v>71</v>
      </c>
      <c r="AU239" s="217" t="s">
        <v>80</v>
      </c>
      <c r="AY239" s="216" t="s">
        <v>164</v>
      </c>
      <c r="BK239" s="218">
        <f>BK240</f>
        <v>0</v>
      </c>
    </row>
    <row r="240" s="1" customFormat="1" ht="38.25" customHeight="1">
      <c r="B240" s="46"/>
      <c r="C240" s="221" t="s">
        <v>315</v>
      </c>
      <c r="D240" s="221" t="s">
        <v>166</v>
      </c>
      <c r="E240" s="222" t="s">
        <v>556</v>
      </c>
      <c r="F240" s="223" t="s">
        <v>557</v>
      </c>
      <c r="G240" s="224" t="s">
        <v>228</v>
      </c>
      <c r="H240" s="225">
        <v>0.39600000000000002</v>
      </c>
      <c r="I240" s="226"/>
      <c r="J240" s="227">
        <f>ROUND(I240*H240,2)</f>
        <v>0</v>
      </c>
      <c r="K240" s="223" t="s">
        <v>170</v>
      </c>
      <c r="L240" s="72"/>
      <c r="M240" s="228" t="s">
        <v>21</v>
      </c>
      <c r="N240" s="229" t="s">
        <v>43</v>
      </c>
      <c r="O240" s="47"/>
      <c r="P240" s="230">
        <f>O240*H240</f>
        <v>0</v>
      </c>
      <c r="Q240" s="230">
        <v>0</v>
      </c>
      <c r="R240" s="230">
        <f>Q240*H240</f>
        <v>0</v>
      </c>
      <c r="S240" s="230">
        <v>0</v>
      </c>
      <c r="T240" s="231">
        <f>S240*H240</f>
        <v>0</v>
      </c>
      <c r="AR240" s="24" t="s">
        <v>171</v>
      </c>
      <c r="AT240" s="24" t="s">
        <v>166</v>
      </c>
      <c r="AU240" s="24" t="s">
        <v>82</v>
      </c>
      <c r="AY240" s="24" t="s">
        <v>164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24" t="s">
        <v>80</v>
      </c>
      <c r="BK240" s="232">
        <f>ROUND(I240*H240,2)</f>
        <v>0</v>
      </c>
      <c r="BL240" s="24" t="s">
        <v>171</v>
      </c>
      <c r="BM240" s="24" t="s">
        <v>1026</v>
      </c>
    </row>
    <row r="241" s="10" customFormat="1" ht="37.44" customHeight="1">
      <c r="B241" s="205"/>
      <c r="C241" s="206"/>
      <c r="D241" s="207" t="s">
        <v>71</v>
      </c>
      <c r="E241" s="208" t="s">
        <v>559</v>
      </c>
      <c r="F241" s="208" t="s">
        <v>560</v>
      </c>
      <c r="G241" s="206"/>
      <c r="H241" s="206"/>
      <c r="I241" s="209"/>
      <c r="J241" s="210">
        <f>BK241</f>
        <v>0</v>
      </c>
      <c r="K241" s="206"/>
      <c r="L241" s="211"/>
      <c r="M241" s="212"/>
      <c r="N241" s="213"/>
      <c r="O241" s="213"/>
      <c r="P241" s="214">
        <f>P242+P297</f>
        <v>0</v>
      </c>
      <c r="Q241" s="213"/>
      <c r="R241" s="214">
        <f>R242+R297</f>
        <v>0.36147007999999997</v>
      </c>
      <c r="S241" s="213"/>
      <c r="T241" s="215">
        <f>T242+T297</f>
        <v>0</v>
      </c>
      <c r="AR241" s="216" t="s">
        <v>82</v>
      </c>
      <c r="AT241" s="217" t="s">
        <v>71</v>
      </c>
      <c r="AU241" s="217" t="s">
        <v>72</v>
      </c>
      <c r="AY241" s="216" t="s">
        <v>164</v>
      </c>
      <c r="BK241" s="218">
        <f>BK242+BK297</f>
        <v>0</v>
      </c>
    </row>
    <row r="242" s="10" customFormat="1" ht="19.92" customHeight="1">
      <c r="B242" s="205"/>
      <c r="C242" s="206"/>
      <c r="D242" s="207" t="s">
        <v>71</v>
      </c>
      <c r="E242" s="219" t="s">
        <v>561</v>
      </c>
      <c r="F242" s="219" t="s">
        <v>562</v>
      </c>
      <c r="G242" s="206"/>
      <c r="H242" s="206"/>
      <c r="I242" s="209"/>
      <c r="J242" s="220">
        <f>BK242</f>
        <v>0</v>
      </c>
      <c r="K242" s="206"/>
      <c r="L242" s="211"/>
      <c r="M242" s="212"/>
      <c r="N242" s="213"/>
      <c r="O242" s="213"/>
      <c r="P242" s="214">
        <f>SUM(P243:P296)</f>
        <v>0</v>
      </c>
      <c r="Q242" s="213"/>
      <c r="R242" s="214">
        <f>SUM(R243:R296)</f>
        <v>0.06091208</v>
      </c>
      <c r="S242" s="213"/>
      <c r="T242" s="215">
        <f>SUM(T243:T296)</f>
        <v>0</v>
      </c>
      <c r="AR242" s="216" t="s">
        <v>82</v>
      </c>
      <c r="AT242" s="217" t="s">
        <v>71</v>
      </c>
      <c r="AU242" s="217" t="s">
        <v>80</v>
      </c>
      <c r="AY242" s="216" t="s">
        <v>164</v>
      </c>
      <c r="BK242" s="218">
        <f>SUM(BK243:BK296)</f>
        <v>0</v>
      </c>
    </row>
    <row r="243" s="1" customFormat="1" ht="25.5" customHeight="1">
      <c r="B243" s="46"/>
      <c r="C243" s="221" t="s">
        <v>319</v>
      </c>
      <c r="D243" s="221" t="s">
        <v>166</v>
      </c>
      <c r="E243" s="222" t="s">
        <v>564</v>
      </c>
      <c r="F243" s="223" t="s">
        <v>565</v>
      </c>
      <c r="G243" s="224" t="s">
        <v>169</v>
      </c>
      <c r="H243" s="225">
        <v>1.0780000000000001</v>
      </c>
      <c r="I243" s="226"/>
      <c r="J243" s="227">
        <f>ROUND(I243*H243,2)</f>
        <v>0</v>
      </c>
      <c r="K243" s="223" t="s">
        <v>170</v>
      </c>
      <c r="L243" s="72"/>
      <c r="M243" s="228" t="s">
        <v>21</v>
      </c>
      <c r="N243" s="229" t="s">
        <v>43</v>
      </c>
      <c r="O243" s="47"/>
      <c r="P243" s="230">
        <f>O243*H243</f>
        <v>0</v>
      </c>
      <c r="Q243" s="230">
        <v>0</v>
      </c>
      <c r="R243" s="230">
        <f>Q243*H243</f>
        <v>0</v>
      </c>
      <c r="S243" s="230">
        <v>0</v>
      </c>
      <c r="T243" s="231">
        <f>S243*H243</f>
        <v>0</v>
      </c>
      <c r="AR243" s="24" t="s">
        <v>193</v>
      </c>
      <c r="AT243" s="24" t="s">
        <v>166</v>
      </c>
      <c r="AU243" s="24" t="s">
        <v>82</v>
      </c>
      <c r="AY243" s="24" t="s">
        <v>164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24" t="s">
        <v>80</v>
      </c>
      <c r="BK243" s="232">
        <f>ROUND(I243*H243,2)</f>
        <v>0</v>
      </c>
      <c r="BL243" s="24" t="s">
        <v>193</v>
      </c>
      <c r="BM243" s="24" t="s">
        <v>1027</v>
      </c>
    </row>
    <row r="244" s="11" customFormat="1">
      <c r="B244" s="233"/>
      <c r="C244" s="234"/>
      <c r="D244" s="235" t="s">
        <v>173</v>
      </c>
      <c r="E244" s="236" t="s">
        <v>21</v>
      </c>
      <c r="F244" s="237" t="s">
        <v>991</v>
      </c>
      <c r="G244" s="234"/>
      <c r="H244" s="236" t="s">
        <v>21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AT244" s="243" t="s">
        <v>173</v>
      </c>
      <c r="AU244" s="243" t="s">
        <v>82</v>
      </c>
      <c r="AV244" s="11" t="s">
        <v>80</v>
      </c>
      <c r="AW244" s="11" t="s">
        <v>35</v>
      </c>
      <c r="AX244" s="11" t="s">
        <v>72</v>
      </c>
      <c r="AY244" s="243" t="s">
        <v>164</v>
      </c>
    </row>
    <row r="245" s="11" customFormat="1">
      <c r="B245" s="233"/>
      <c r="C245" s="234"/>
      <c r="D245" s="235" t="s">
        <v>173</v>
      </c>
      <c r="E245" s="236" t="s">
        <v>21</v>
      </c>
      <c r="F245" s="237" t="s">
        <v>366</v>
      </c>
      <c r="G245" s="234"/>
      <c r="H245" s="236" t="s">
        <v>21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AT245" s="243" t="s">
        <v>173</v>
      </c>
      <c r="AU245" s="243" t="s">
        <v>82</v>
      </c>
      <c r="AV245" s="11" t="s">
        <v>80</v>
      </c>
      <c r="AW245" s="11" t="s">
        <v>35</v>
      </c>
      <c r="AX245" s="11" t="s">
        <v>72</v>
      </c>
      <c r="AY245" s="243" t="s">
        <v>164</v>
      </c>
    </row>
    <row r="246" s="11" customFormat="1">
      <c r="B246" s="233"/>
      <c r="C246" s="234"/>
      <c r="D246" s="235" t="s">
        <v>173</v>
      </c>
      <c r="E246" s="236" t="s">
        <v>21</v>
      </c>
      <c r="F246" s="237" t="s">
        <v>567</v>
      </c>
      <c r="G246" s="234"/>
      <c r="H246" s="236" t="s">
        <v>21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AT246" s="243" t="s">
        <v>173</v>
      </c>
      <c r="AU246" s="243" t="s">
        <v>82</v>
      </c>
      <c r="AV246" s="11" t="s">
        <v>80</v>
      </c>
      <c r="AW246" s="11" t="s">
        <v>35</v>
      </c>
      <c r="AX246" s="11" t="s">
        <v>72</v>
      </c>
      <c r="AY246" s="243" t="s">
        <v>164</v>
      </c>
    </row>
    <row r="247" s="12" customFormat="1">
      <c r="B247" s="244"/>
      <c r="C247" s="245"/>
      <c r="D247" s="235" t="s">
        <v>173</v>
      </c>
      <c r="E247" s="246" t="s">
        <v>21</v>
      </c>
      <c r="F247" s="247" t="s">
        <v>1002</v>
      </c>
      <c r="G247" s="245"/>
      <c r="H247" s="248">
        <v>23.960000000000001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AT247" s="254" t="s">
        <v>173</v>
      </c>
      <c r="AU247" s="254" t="s">
        <v>82</v>
      </c>
      <c r="AV247" s="12" t="s">
        <v>82</v>
      </c>
      <c r="AW247" s="12" t="s">
        <v>35</v>
      </c>
      <c r="AX247" s="12" t="s">
        <v>72</v>
      </c>
      <c r="AY247" s="254" t="s">
        <v>164</v>
      </c>
    </row>
    <row r="248" s="11" customFormat="1">
      <c r="B248" s="233"/>
      <c r="C248" s="234"/>
      <c r="D248" s="235" t="s">
        <v>173</v>
      </c>
      <c r="E248" s="236" t="s">
        <v>21</v>
      </c>
      <c r="F248" s="237" t="s">
        <v>568</v>
      </c>
      <c r="G248" s="234"/>
      <c r="H248" s="236" t="s">
        <v>21</v>
      </c>
      <c r="I248" s="238"/>
      <c r="J248" s="234"/>
      <c r="K248" s="234"/>
      <c r="L248" s="239"/>
      <c r="M248" s="240"/>
      <c r="N248" s="241"/>
      <c r="O248" s="241"/>
      <c r="P248" s="241"/>
      <c r="Q248" s="241"/>
      <c r="R248" s="241"/>
      <c r="S248" s="241"/>
      <c r="T248" s="242"/>
      <c r="AT248" s="243" t="s">
        <v>173</v>
      </c>
      <c r="AU248" s="243" t="s">
        <v>82</v>
      </c>
      <c r="AV248" s="11" t="s">
        <v>80</v>
      </c>
      <c r="AW248" s="11" t="s">
        <v>35</v>
      </c>
      <c r="AX248" s="11" t="s">
        <v>72</v>
      </c>
      <c r="AY248" s="243" t="s">
        <v>164</v>
      </c>
    </row>
    <row r="249" s="14" customFormat="1">
      <c r="B249" s="276"/>
      <c r="C249" s="277"/>
      <c r="D249" s="235" t="s">
        <v>173</v>
      </c>
      <c r="E249" s="278" t="s">
        <v>21</v>
      </c>
      <c r="F249" s="279" t="s">
        <v>293</v>
      </c>
      <c r="G249" s="277"/>
      <c r="H249" s="280">
        <v>23.960000000000001</v>
      </c>
      <c r="I249" s="281"/>
      <c r="J249" s="277"/>
      <c r="K249" s="277"/>
      <c r="L249" s="282"/>
      <c r="M249" s="283"/>
      <c r="N249" s="284"/>
      <c r="O249" s="284"/>
      <c r="P249" s="284"/>
      <c r="Q249" s="284"/>
      <c r="R249" s="284"/>
      <c r="S249" s="284"/>
      <c r="T249" s="285"/>
      <c r="AT249" s="286" t="s">
        <v>173</v>
      </c>
      <c r="AU249" s="286" t="s">
        <v>82</v>
      </c>
      <c r="AV249" s="14" t="s">
        <v>185</v>
      </c>
      <c r="AW249" s="14" t="s">
        <v>35</v>
      </c>
      <c r="AX249" s="14" t="s">
        <v>72</v>
      </c>
      <c r="AY249" s="286" t="s">
        <v>164</v>
      </c>
    </row>
    <row r="250" s="12" customFormat="1">
      <c r="B250" s="244"/>
      <c r="C250" s="245"/>
      <c r="D250" s="235" t="s">
        <v>173</v>
      </c>
      <c r="E250" s="246" t="s">
        <v>21</v>
      </c>
      <c r="F250" s="247" t="s">
        <v>1028</v>
      </c>
      <c r="G250" s="245"/>
      <c r="H250" s="248">
        <v>1.0780000000000001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AT250" s="254" t="s">
        <v>173</v>
      </c>
      <c r="AU250" s="254" t="s">
        <v>82</v>
      </c>
      <c r="AV250" s="12" t="s">
        <v>82</v>
      </c>
      <c r="AW250" s="12" t="s">
        <v>35</v>
      </c>
      <c r="AX250" s="12" t="s">
        <v>72</v>
      </c>
      <c r="AY250" s="254" t="s">
        <v>164</v>
      </c>
    </row>
    <row r="251" s="11" customFormat="1">
      <c r="B251" s="233"/>
      <c r="C251" s="234"/>
      <c r="D251" s="235" t="s">
        <v>173</v>
      </c>
      <c r="E251" s="236" t="s">
        <v>21</v>
      </c>
      <c r="F251" s="237" t="s">
        <v>570</v>
      </c>
      <c r="G251" s="234"/>
      <c r="H251" s="236" t="s">
        <v>21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AT251" s="243" t="s">
        <v>173</v>
      </c>
      <c r="AU251" s="243" t="s">
        <v>82</v>
      </c>
      <c r="AV251" s="11" t="s">
        <v>80</v>
      </c>
      <c r="AW251" s="11" t="s">
        <v>35</v>
      </c>
      <c r="AX251" s="11" t="s">
        <v>72</v>
      </c>
      <c r="AY251" s="243" t="s">
        <v>164</v>
      </c>
    </row>
    <row r="252" s="14" customFormat="1">
      <c r="B252" s="276"/>
      <c r="C252" s="277"/>
      <c r="D252" s="235" t="s">
        <v>173</v>
      </c>
      <c r="E252" s="278" t="s">
        <v>21</v>
      </c>
      <c r="F252" s="279" t="s">
        <v>434</v>
      </c>
      <c r="G252" s="277"/>
      <c r="H252" s="280">
        <v>1.0780000000000001</v>
      </c>
      <c r="I252" s="281"/>
      <c r="J252" s="277"/>
      <c r="K252" s="277"/>
      <c r="L252" s="282"/>
      <c r="M252" s="283"/>
      <c r="N252" s="284"/>
      <c r="O252" s="284"/>
      <c r="P252" s="284"/>
      <c r="Q252" s="284"/>
      <c r="R252" s="284"/>
      <c r="S252" s="284"/>
      <c r="T252" s="285"/>
      <c r="AT252" s="286" t="s">
        <v>173</v>
      </c>
      <c r="AU252" s="286" t="s">
        <v>82</v>
      </c>
      <c r="AV252" s="14" t="s">
        <v>185</v>
      </c>
      <c r="AW252" s="14" t="s">
        <v>35</v>
      </c>
      <c r="AX252" s="14" t="s">
        <v>80</v>
      </c>
      <c r="AY252" s="286" t="s">
        <v>164</v>
      </c>
    </row>
    <row r="253" s="1" customFormat="1" ht="16.5" customHeight="1">
      <c r="B253" s="46"/>
      <c r="C253" s="266" t="s">
        <v>325</v>
      </c>
      <c r="D253" s="266" t="s">
        <v>238</v>
      </c>
      <c r="E253" s="267" t="s">
        <v>572</v>
      </c>
      <c r="F253" s="268" t="s">
        <v>573</v>
      </c>
      <c r="G253" s="269" t="s">
        <v>340</v>
      </c>
      <c r="H253" s="270">
        <v>0.108</v>
      </c>
      <c r="I253" s="271"/>
      <c r="J253" s="272">
        <f>ROUND(I253*H253,2)</f>
        <v>0</v>
      </c>
      <c r="K253" s="268" t="s">
        <v>170</v>
      </c>
      <c r="L253" s="273"/>
      <c r="M253" s="274" t="s">
        <v>21</v>
      </c>
      <c r="N253" s="275" t="s">
        <v>43</v>
      </c>
      <c r="O253" s="47"/>
      <c r="P253" s="230">
        <f>O253*H253</f>
        <v>0</v>
      </c>
      <c r="Q253" s="230">
        <v>0.001</v>
      </c>
      <c r="R253" s="230">
        <f>Q253*H253</f>
        <v>0.000108</v>
      </c>
      <c r="S253" s="230">
        <v>0</v>
      </c>
      <c r="T253" s="231">
        <f>S253*H253</f>
        <v>0</v>
      </c>
      <c r="AR253" s="24" t="s">
        <v>370</v>
      </c>
      <c r="AT253" s="24" t="s">
        <v>238</v>
      </c>
      <c r="AU253" s="24" t="s">
        <v>82</v>
      </c>
      <c r="AY253" s="24" t="s">
        <v>164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24" t="s">
        <v>80</v>
      </c>
      <c r="BK253" s="232">
        <f>ROUND(I253*H253,2)</f>
        <v>0</v>
      </c>
      <c r="BL253" s="24" t="s">
        <v>193</v>
      </c>
      <c r="BM253" s="24" t="s">
        <v>1029</v>
      </c>
    </row>
    <row r="254" s="11" customFormat="1">
      <c r="B254" s="233"/>
      <c r="C254" s="234"/>
      <c r="D254" s="235" t="s">
        <v>173</v>
      </c>
      <c r="E254" s="236" t="s">
        <v>21</v>
      </c>
      <c r="F254" s="237" t="s">
        <v>991</v>
      </c>
      <c r="G254" s="234"/>
      <c r="H254" s="236" t="s">
        <v>21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AT254" s="243" t="s">
        <v>173</v>
      </c>
      <c r="AU254" s="243" t="s">
        <v>82</v>
      </c>
      <c r="AV254" s="11" t="s">
        <v>80</v>
      </c>
      <c r="AW254" s="11" t="s">
        <v>35</v>
      </c>
      <c r="AX254" s="11" t="s">
        <v>72</v>
      </c>
      <c r="AY254" s="243" t="s">
        <v>164</v>
      </c>
    </row>
    <row r="255" s="11" customFormat="1">
      <c r="B255" s="233"/>
      <c r="C255" s="234"/>
      <c r="D255" s="235" t="s">
        <v>173</v>
      </c>
      <c r="E255" s="236" t="s">
        <v>21</v>
      </c>
      <c r="F255" s="237" t="s">
        <v>366</v>
      </c>
      <c r="G255" s="234"/>
      <c r="H255" s="236" t="s">
        <v>21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AT255" s="243" t="s">
        <v>173</v>
      </c>
      <c r="AU255" s="243" t="s">
        <v>82</v>
      </c>
      <c r="AV255" s="11" t="s">
        <v>80</v>
      </c>
      <c r="AW255" s="11" t="s">
        <v>35</v>
      </c>
      <c r="AX255" s="11" t="s">
        <v>72</v>
      </c>
      <c r="AY255" s="243" t="s">
        <v>164</v>
      </c>
    </row>
    <row r="256" s="11" customFormat="1">
      <c r="B256" s="233"/>
      <c r="C256" s="234"/>
      <c r="D256" s="235" t="s">
        <v>173</v>
      </c>
      <c r="E256" s="236" t="s">
        <v>21</v>
      </c>
      <c r="F256" s="237" t="s">
        <v>567</v>
      </c>
      <c r="G256" s="234"/>
      <c r="H256" s="236" t="s">
        <v>21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AT256" s="243" t="s">
        <v>173</v>
      </c>
      <c r="AU256" s="243" t="s">
        <v>82</v>
      </c>
      <c r="AV256" s="11" t="s">
        <v>80</v>
      </c>
      <c r="AW256" s="11" t="s">
        <v>35</v>
      </c>
      <c r="AX256" s="11" t="s">
        <v>72</v>
      </c>
      <c r="AY256" s="243" t="s">
        <v>164</v>
      </c>
    </row>
    <row r="257" s="12" customFormat="1">
      <c r="B257" s="244"/>
      <c r="C257" s="245"/>
      <c r="D257" s="235" t="s">
        <v>173</v>
      </c>
      <c r="E257" s="246" t="s">
        <v>21</v>
      </c>
      <c r="F257" s="247" t="s">
        <v>1002</v>
      </c>
      <c r="G257" s="245"/>
      <c r="H257" s="248">
        <v>23.960000000000001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AT257" s="254" t="s">
        <v>173</v>
      </c>
      <c r="AU257" s="254" t="s">
        <v>82</v>
      </c>
      <c r="AV257" s="12" t="s">
        <v>82</v>
      </c>
      <c r="AW257" s="12" t="s">
        <v>35</v>
      </c>
      <c r="AX257" s="12" t="s">
        <v>72</v>
      </c>
      <c r="AY257" s="254" t="s">
        <v>164</v>
      </c>
    </row>
    <row r="258" s="11" customFormat="1">
      <c r="B258" s="233"/>
      <c r="C258" s="234"/>
      <c r="D258" s="235" t="s">
        <v>173</v>
      </c>
      <c r="E258" s="236" t="s">
        <v>21</v>
      </c>
      <c r="F258" s="237" t="s">
        <v>568</v>
      </c>
      <c r="G258" s="234"/>
      <c r="H258" s="236" t="s">
        <v>21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AT258" s="243" t="s">
        <v>173</v>
      </c>
      <c r="AU258" s="243" t="s">
        <v>82</v>
      </c>
      <c r="AV258" s="11" t="s">
        <v>80</v>
      </c>
      <c r="AW258" s="11" t="s">
        <v>35</v>
      </c>
      <c r="AX258" s="11" t="s">
        <v>72</v>
      </c>
      <c r="AY258" s="243" t="s">
        <v>164</v>
      </c>
    </row>
    <row r="259" s="14" customFormat="1">
      <c r="B259" s="276"/>
      <c r="C259" s="277"/>
      <c r="D259" s="235" t="s">
        <v>173</v>
      </c>
      <c r="E259" s="278" t="s">
        <v>21</v>
      </c>
      <c r="F259" s="279" t="s">
        <v>330</v>
      </c>
      <c r="G259" s="277"/>
      <c r="H259" s="280">
        <v>23.960000000000001</v>
      </c>
      <c r="I259" s="281"/>
      <c r="J259" s="277"/>
      <c r="K259" s="277"/>
      <c r="L259" s="282"/>
      <c r="M259" s="283"/>
      <c r="N259" s="284"/>
      <c r="O259" s="284"/>
      <c r="P259" s="284"/>
      <c r="Q259" s="284"/>
      <c r="R259" s="284"/>
      <c r="S259" s="284"/>
      <c r="T259" s="285"/>
      <c r="AT259" s="286" t="s">
        <v>173</v>
      </c>
      <c r="AU259" s="286" t="s">
        <v>82</v>
      </c>
      <c r="AV259" s="14" t="s">
        <v>185</v>
      </c>
      <c r="AW259" s="14" t="s">
        <v>35</v>
      </c>
      <c r="AX259" s="14" t="s">
        <v>72</v>
      </c>
      <c r="AY259" s="286" t="s">
        <v>164</v>
      </c>
    </row>
    <row r="260" s="12" customFormat="1">
      <c r="B260" s="244"/>
      <c r="C260" s="245"/>
      <c r="D260" s="235" t="s">
        <v>173</v>
      </c>
      <c r="E260" s="246" t="s">
        <v>21</v>
      </c>
      <c r="F260" s="247" t="s">
        <v>1030</v>
      </c>
      <c r="G260" s="245"/>
      <c r="H260" s="248">
        <v>0.108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AT260" s="254" t="s">
        <v>173</v>
      </c>
      <c r="AU260" s="254" t="s">
        <v>82</v>
      </c>
      <c r="AV260" s="12" t="s">
        <v>82</v>
      </c>
      <c r="AW260" s="12" t="s">
        <v>35</v>
      </c>
      <c r="AX260" s="12" t="s">
        <v>72</v>
      </c>
      <c r="AY260" s="254" t="s">
        <v>164</v>
      </c>
    </row>
    <row r="261" s="14" customFormat="1">
      <c r="B261" s="276"/>
      <c r="C261" s="277"/>
      <c r="D261" s="235" t="s">
        <v>173</v>
      </c>
      <c r="E261" s="278" t="s">
        <v>21</v>
      </c>
      <c r="F261" s="279" t="s">
        <v>576</v>
      </c>
      <c r="G261" s="277"/>
      <c r="H261" s="280">
        <v>0.108</v>
      </c>
      <c r="I261" s="281"/>
      <c r="J261" s="277"/>
      <c r="K261" s="277"/>
      <c r="L261" s="282"/>
      <c r="M261" s="283"/>
      <c r="N261" s="284"/>
      <c r="O261" s="284"/>
      <c r="P261" s="284"/>
      <c r="Q261" s="284"/>
      <c r="R261" s="284"/>
      <c r="S261" s="284"/>
      <c r="T261" s="285"/>
      <c r="AT261" s="286" t="s">
        <v>173</v>
      </c>
      <c r="AU261" s="286" t="s">
        <v>82</v>
      </c>
      <c r="AV261" s="14" t="s">
        <v>185</v>
      </c>
      <c r="AW261" s="14" t="s">
        <v>35</v>
      </c>
      <c r="AX261" s="14" t="s">
        <v>80</v>
      </c>
      <c r="AY261" s="286" t="s">
        <v>164</v>
      </c>
    </row>
    <row r="262" s="1" customFormat="1" ht="25.5" customHeight="1">
      <c r="B262" s="46"/>
      <c r="C262" s="221" t="s">
        <v>337</v>
      </c>
      <c r="D262" s="221" t="s">
        <v>166</v>
      </c>
      <c r="E262" s="222" t="s">
        <v>578</v>
      </c>
      <c r="F262" s="223" t="s">
        <v>579</v>
      </c>
      <c r="G262" s="224" t="s">
        <v>169</v>
      </c>
      <c r="H262" s="225">
        <v>32.100000000000001</v>
      </c>
      <c r="I262" s="226"/>
      <c r="J262" s="227">
        <f>ROUND(I262*H262,2)</f>
        <v>0</v>
      </c>
      <c r="K262" s="223" t="s">
        <v>21</v>
      </c>
      <c r="L262" s="72"/>
      <c r="M262" s="228" t="s">
        <v>21</v>
      </c>
      <c r="N262" s="229" t="s">
        <v>43</v>
      </c>
      <c r="O262" s="47"/>
      <c r="P262" s="230">
        <f>O262*H262</f>
        <v>0</v>
      </c>
      <c r="Q262" s="230">
        <v>0</v>
      </c>
      <c r="R262" s="230">
        <f>Q262*H262</f>
        <v>0</v>
      </c>
      <c r="S262" s="230">
        <v>0</v>
      </c>
      <c r="T262" s="231">
        <f>S262*H262</f>
        <v>0</v>
      </c>
      <c r="AR262" s="24" t="s">
        <v>193</v>
      </c>
      <c r="AT262" s="24" t="s">
        <v>166</v>
      </c>
      <c r="AU262" s="24" t="s">
        <v>82</v>
      </c>
      <c r="AY262" s="24" t="s">
        <v>164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24" t="s">
        <v>80</v>
      </c>
      <c r="BK262" s="232">
        <f>ROUND(I262*H262,2)</f>
        <v>0</v>
      </c>
      <c r="BL262" s="24" t="s">
        <v>193</v>
      </c>
      <c r="BM262" s="24" t="s">
        <v>1031</v>
      </c>
    </row>
    <row r="263" s="11" customFormat="1">
      <c r="B263" s="233"/>
      <c r="C263" s="234"/>
      <c r="D263" s="235" t="s">
        <v>173</v>
      </c>
      <c r="E263" s="236" t="s">
        <v>21</v>
      </c>
      <c r="F263" s="237" t="s">
        <v>579</v>
      </c>
      <c r="G263" s="234"/>
      <c r="H263" s="236" t="s">
        <v>21</v>
      </c>
      <c r="I263" s="238"/>
      <c r="J263" s="234"/>
      <c r="K263" s="234"/>
      <c r="L263" s="239"/>
      <c r="M263" s="240"/>
      <c r="N263" s="241"/>
      <c r="O263" s="241"/>
      <c r="P263" s="241"/>
      <c r="Q263" s="241"/>
      <c r="R263" s="241"/>
      <c r="S263" s="241"/>
      <c r="T263" s="242"/>
      <c r="AT263" s="243" t="s">
        <v>173</v>
      </c>
      <c r="AU263" s="243" t="s">
        <v>82</v>
      </c>
      <c r="AV263" s="11" t="s">
        <v>80</v>
      </c>
      <c r="AW263" s="11" t="s">
        <v>35</v>
      </c>
      <c r="AX263" s="11" t="s">
        <v>72</v>
      </c>
      <c r="AY263" s="243" t="s">
        <v>164</v>
      </c>
    </row>
    <row r="264" s="11" customFormat="1">
      <c r="B264" s="233"/>
      <c r="C264" s="234"/>
      <c r="D264" s="235" t="s">
        <v>173</v>
      </c>
      <c r="E264" s="236" t="s">
        <v>21</v>
      </c>
      <c r="F264" s="237" t="s">
        <v>991</v>
      </c>
      <c r="G264" s="234"/>
      <c r="H264" s="236" t="s">
        <v>21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AT264" s="243" t="s">
        <v>173</v>
      </c>
      <c r="AU264" s="243" t="s">
        <v>82</v>
      </c>
      <c r="AV264" s="11" t="s">
        <v>80</v>
      </c>
      <c r="AW264" s="11" t="s">
        <v>35</v>
      </c>
      <c r="AX264" s="11" t="s">
        <v>72</v>
      </c>
      <c r="AY264" s="243" t="s">
        <v>164</v>
      </c>
    </row>
    <row r="265" s="12" customFormat="1">
      <c r="B265" s="244"/>
      <c r="C265" s="245"/>
      <c r="D265" s="235" t="s">
        <v>173</v>
      </c>
      <c r="E265" s="246" t="s">
        <v>21</v>
      </c>
      <c r="F265" s="247" t="s">
        <v>21</v>
      </c>
      <c r="G265" s="245"/>
      <c r="H265" s="248">
        <v>0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AT265" s="254" t="s">
        <v>173</v>
      </c>
      <c r="AU265" s="254" t="s">
        <v>82</v>
      </c>
      <c r="AV265" s="12" t="s">
        <v>82</v>
      </c>
      <c r="AW265" s="12" t="s">
        <v>35</v>
      </c>
      <c r="AX265" s="12" t="s">
        <v>72</v>
      </c>
      <c r="AY265" s="254" t="s">
        <v>164</v>
      </c>
    </row>
    <row r="266" s="12" customFormat="1">
      <c r="B266" s="244"/>
      <c r="C266" s="245"/>
      <c r="D266" s="235" t="s">
        <v>173</v>
      </c>
      <c r="E266" s="246" t="s">
        <v>21</v>
      </c>
      <c r="F266" s="247" t="s">
        <v>21</v>
      </c>
      <c r="G266" s="245"/>
      <c r="H266" s="248">
        <v>0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AT266" s="254" t="s">
        <v>173</v>
      </c>
      <c r="AU266" s="254" t="s">
        <v>82</v>
      </c>
      <c r="AV266" s="12" t="s">
        <v>82</v>
      </c>
      <c r="AW266" s="12" t="s">
        <v>35</v>
      </c>
      <c r="AX266" s="12" t="s">
        <v>72</v>
      </c>
      <c r="AY266" s="254" t="s">
        <v>164</v>
      </c>
    </row>
    <row r="267" s="11" customFormat="1">
      <c r="B267" s="233"/>
      <c r="C267" s="234"/>
      <c r="D267" s="235" t="s">
        <v>173</v>
      </c>
      <c r="E267" s="236" t="s">
        <v>21</v>
      </c>
      <c r="F267" s="237" t="s">
        <v>323</v>
      </c>
      <c r="G267" s="234"/>
      <c r="H267" s="236" t="s">
        <v>21</v>
      </c>
      <c r="I267" s="238"/>
      <c r="J267" s="234"/>
      <c r="K267" s="234"/>
      <c r="L267" s="239"/>
      <c r="M267" s="240"/>
      <c r="N267" s="241"/>
      <c r="O267" s="241"/>
      <c r="P267" s="241"/>
      <c r="Q267" s="241"/>
      <c r="R267" s="241"/>
      <c r="S267" s="241"/>
      <c r="T267" s="242"/>
      <c r="AT267" s="243" t="s">
        <v>173</v>
      </c>
      <c r="AU267" s="243" t="s">
        <v>82</v>
      </c>
      <c r="AV267" s="11" t="s">
        <v>80</v>
      </c>
      <c r="AW267" s="11" t="s">
        <v>35</v>
      </c>
      <c r="AX267" s="11" t="s">
        <v>72</v>
      </c>
      <c r="AY267" s="243" t="s">
        <v>164</v>
      </c>
    </row>
    <row r="268" s="11" customFormat="1">
      <c r="B268" s="233"/>
      <c r="C268" s="234"/>
      <c r="D268" s="235" t="s">
        <v>173</v>
      </c>
      <c r="E268" s="236" t="s">
        <v>21</v>
      </c>
      <c r="F268" s="237" t="s">
        <v>581</v>
      </c>
      <c r="G268" s="234"/>
      <c r="H268" s="236" t="s">
        <v>21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AT268" s="243" t="s">
        <v>173</v>
      </c>
      <c r="AU268" s="243" t="s">
        <v>82</v>
      </c>
      <c r="AV268" s="11" t="s">
        <v>80</v>
      </c>
      <c r="AW268" s="11" t="s">
        <v>35</v>
      </c>
      <c r="AX268" s="11" t="s">
        <v>72</v>
      </c>
      <c r="AY268" s="243" t="s">
        <v>164</v>
      </c>
    </row>
    <row r="269" s="12" customFormat="1">
      <c r="B269" s="244"/>
      <c r="C269" s="245"/>
      <c r="D269" s="235" t="s">
        <v>173</v>
      </c>
      <c r="E269" s="246" t="s">
        <v>21</v>
      </c>
      <c r="F269" s="247" t="s">
        <v>992</v>
      </c>
      <c r="G269" s="245"/>
      <c r="H269" s="248">
        <v>32.100000000000001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AT269" s="254" t="s">
        <v>173</v>
      </c>
      <c r="AU269" s="254" t="s">
        <v>82</v>
      </c>
      <c r="AV269" s="12" t="s">
        <v>82</v>
      </c>
      <c r="AW269" s="12" t="s">
        <v>35</v>
      </c>
      <c r="AX269" s="12" t="s">
        <v>72</v>
      </c>
      <c r="AY269" s="254" t="s">
        <v>164</v>
      </c>
    </row>
    <row r="270" s="11" customFormat="1">
      <c r="B270" s="233"/>
      <c r="C270" s="234"/>
      <c r="D270" s="235" t="s">
        <v>173</v>
      </c>
      <c r="E270" s="236" t="s">
        <v>21</v>
      </c>
      <c r="F270" s="237" t="s">
        <v>583</v>
      </c>
      <c r="G270" s="234"/>
      <c r="H270" s="236" t="s">
        <v>21</v>
      </c>
      <c r="I270" s="238"/>
      <c r="J270" s="234"/>
      <c r="K270" s="234"/>
      <c r="L270" s="239"/>
      <c r="M270" s="240"/>
      <c r="N270" s="241"/>
      <c r="O270" s="241"/>
      <c r="P270" s="241"/>
      <c r="Q270" s="241"/>
      <c r="R270" s="241"/>
      <c r="S270" s="241"/>
      <c r="T270" s="242"/>
      <c r="AT270" s="243" t="s">
        <v>173</v>
      </c>
      <c r="AU270" s="243" t="s">
        <v>82</v>
      </c>
      <c r="AV270" s="11" t="s">
        <v>80</v>
      </c>
      <c r="AW270" s="11" t="s">
        <v>35</v>
      </c>
      <c r="AX270" s="11" t="s">
        <v>72</v>
      </c>
      <c r="AY270" s="243" t="s">
        <v>164</v>
      </c>
    </row>
    <row r="271" s="11" customFormat="1">
      <c r="B271" s="233"/>
      <c r="C271" s="234"/>
      <c r="D271" s="235" t="s">
        <v>173</v>
      </c>
      <c r="E271" s="236" t="s">
        <v>21</v>
      </c>
      <c r="F271" s="237" t="s">
        <v>584</v>
      </c>
      <c r="G271" s="234"/>
      <c r="H271" s="236" t="s">
        <v>21</v>
      </c>
      <c r="I271" s="238"/>
      <c r="J271" s="234"/>
      <c r="K271" s="234"/>
      <c r="L271" s="239"/>
      <c r="M271" s="240"/>
      <c r="N271" s="241"/>
      <c r="O271" s="241"/>
      <c r="P271" s="241"/>
      <c r="Q271" s="241"/>
      <c r="R271" s="241"/>
      <c r="S271" s="241"/>
      <c r="T271" s="242"/>
      <c r="AT271" s="243" t="s">
        <v>173</v>
      </c>
      <c r="AU271" s="243" t="s">
        <v>82</v>
      </c>
      <c r="AV271" s="11" t="s">
        <v>80</v>
      </c>
      <c r="AW271" s="11" t="s">
        <v>35</v>
      </c>
      <c r="AX271" s="11" t="s">
        <v>72</v>
      </c>
      <c r="AY271" s="243" t="s">
        <v>164</v>
      </c>
    </row>
    <row r="272" s="13" customFormat="1">
      <c r="B272" s="255"/>
      <c r="C272" s="256"/>
      <c r="D272" s="235" t="s">
        <v>173</v>
      </c>
      <c r="E272" s="257" t="s">
        <v>21</v>
      </c>
      <c r="F272" s="258" t="s">
        <v>177</v>
      </c>
      <c r="G272" s="256"/>
      <c r="H272" s="259">
        <v>32.100000000000001</v>
      </c>
      <c r="I272" s="260"/>
      <c r="J272" s="256"/>
      <c r="K272" s="256"/>
      <c r="L272" s="261"/>
      <c r="M272" s="262"/>
      <c r="N272" s="263"/>
      <c r="O272" s="263"/>
      <c r="P272" s="263"/>
      <c r="Q272" s="263"/>
      <c r="R272" s="263"/>
      <c r="S272" s="263"/>
      <c r="T272" s="264"/>
      <c r="AT272" s="265" t="s">
        <v>173</v>
      </c>
      <c r="AU272" s="265" t="s">
        <v>82</v>
      </c>
      <c r="AV272" s="13" t="s">
        <v>171</v>
      </c>
      <c r="AW272" s="13" t="s">
        <v>35</v>
      </c>
      <c r="AX272" s="13" t="s">
        <v>80</v>
      </c>
      <c r="AY272" s="265" t="s">
        <v>164</v>
      </c>
    </row>
    <row r="273" s="1" customFormat="1" ht="38.25" customHeight="1">
      <c r="B273" s="46"/>
      <c r="C273" s="266" t="s">
        <v>346</v>
      </c>
      <c r="D273" s="266" t="s">
        <v>238</v>
      </c>
      <c r="E273" s="267" t="s">
        <v>586</v>
      </c>
      <c r="F273" s="268" t="s">
        <v>587</v>
      </c>
      <c r="G273" s="269" t="s">
        <v>300</v>
      </c>
      <c r="H273" s="270">
        <v>32.100000000000001</v>
      </c>
      <c r="I273" s="271"/>
      <c r="J273" s="272">
        <f>ROUND(I273*H273,2)</f>
        <v>0</v>
      </c>
      <c r="K273" s="268" t="s">
        <v>21</v>
      </c>
      <c r="L273" s="273"/>
      <c r="M273" s="274" t="s">
        <v>21</v>
      </c>
      <c r="N273" s="275" t="s">
        <v>43</v>
      </c>
      <c r="O273" s="47"/>
      <c r="P273" s="230">
        <f>O273*H273</f>
        <v>0</v>
      </c>
      <c r="Q273" s="230">
        <v>0.001</v>
      </c>
      <c r="R273" s="230">
        <f>Q273*H273</f>
        <v>0.032100000000000004</v>
      </c>
      <c r="S273" s="230">
        <v>0</v>
      </c>
      <c r="T273" s="231">
        <f>S273*H273</f>
        <v>0</v>
      </c>
      <c r="AR273" s="24" t="s">
        <v>370</v>
      </c>
      <c r="AT273" s="24" t="s">
        <v>238</v>
      </c>
      <c r="AU273" s="24" t="s">
        <v>82</v>
      </c>
      <c r="AY273" s="24" t="s">
        <v>164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24" t="s">
        <v>80</v>
      </c>
      <c r="BK273" s="232">
        <f>ROUND(I273*H273,2)</f>
        <v>0</v>
      </c>
      <c r="BL273" s="24" t="s">
        <v>193</v>
      </c>
      <c r="BM273" s="24" t="s">
        <v>1032</v>
      </c>
    </row>
    <row r="274" s="11" customFormat="1">
      <c r="B274" s="233"/>
      <c r="C274" s="234"/>
      <c r="D274" s="235" t="s">
        <v>173</v>
      </c>
      <c r="E274" s="236" t="s">
        <v>21</v>
      </c>
      <c r="F274" s="237" t="s">
        <v>589</v>
      </c>
      <c r="G274" s="234"/>
      <c r="H274" s="236" t="s">
        <v>21</v>
      </c>
      <c r="I274" s="238"/>
      <c r="J274" s="234"/>
      <c r="K274" s="234"/>
      <c r="L274" s="239"/>
      <c r="M274" s="240"/>
      <c r="N274" s="241"/>
      <c r="O274" s="241"/>
      <c r="P274" s="241"/>
      <c r="Q274" s="241"/>
      <c r="R274" s="241"/>
      <c r="S274" s="241"/>
      <c r="T274" s="242"/>
      <c r="AT274" s="243" t="s">
        <v>173</v>
      </c>
      <c r="AU274" s="243" t="s">
        <v>82</v>
      </c>
      <c r="AV274" s="11" t="s">
        <v>80</v>
      </c>
      <c r="AW274" s="11" t="s">
        <v>35</v>
      </c>
      <c r="AX274" s="11" t="s">
        <v>72</v>
      </c>
      <c r="AY274" s="243" t="s">
        <v>164</v>
      </c>
    </row>
    <row r="275" s="11" customFormat="1">
      <c r="B275" s="233"/>
      <c r="C275" s="234"/>
      <c r="D275" s="235" t="s">
        <v>173</v>
      </c>
      <c r="E275" s="236" t="s">
        <v>21</v>
      </c>
      <c r="F275" s="237" t="s">
        <v>991</v>
      </c>
      <c r="G275" s="234"/>
      <c r="H275" s="236" t="s">
        <v>21</v>
      </c>
      <c r="I275" s="238"/>
      <c r="J275" s="234"/>
      <c r="K275" s="234"/>
      <c r="L275" s="239"/>
      <c r="M275" s="240"/>
      <c r="N275" s="241"/>
      <c r="O275" s="241"/>
      <c r="P275" s="241"/>
      <c r="Q275" s="241"/>
      <c r="R275" s="241"/>
      <c r="S275" s="241"/>
      <c r="T275" s="242"/>
      <c r="AT275" s="243" t="s">
        <v>173</v>
      </c>
      <c r="AU275" s="243" t="s">
        <v>82</v>
      </c>
      <c r="AV275" s="11" t="s">
        <v>80</v>
      </c>
      <c r="AW275" s="11" t="s">
        <v>35</v>
      </c>
      <c r="AX275" s="11" t="s">
        <v>72</v>
      </c>
      <c r="AY275" s="243" t="s">
        <v>164</v>
      </c>
    </row>
    <row r="276" s="12" customFormat="1">
      <c r="B276" s="244"/>
      <c r="C276" s="245"/>
      <c r="D276" s="235" t="s">
        <v>173</v>
      </c>
      <c r="E276" s="246" t="s">
        <v>21</v>
      </c>
      <c r="F276" s="247" t="s">
        <v>21</v>
      </c>
      <c r="G276" s="245"/>
      <c r="H276" s="248">
        <v>0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AT276" s="254" t="s">
        <v>173</v>
      </c>
      <c r="AU276" s="254" t="s">
        <v>82</v>
      </c>
      <c r="AV276" s="12" t="s">
        <v>82</v>
      </c>
      <c r="AW276" s="12" t="s">
        <v>35</v>
      </c>
      <c r="AX276" s="12" t="s">
        <v>72</v>
      </c>
      <c r="AY276" s="254" t="s">
        <v>164</v>
      </c>
    </row>
    <row r="277" s="12" customFormat="1">
      <c r="B277" s="244"/>
      <c r="C277" s="245"/>
      <c r="D277" s="235" t="s">
        <v>173</v>
      </c>
      <c r="E277" s="246" t="s">
        <v>21</v>
      </c>
      <c r="F277" s="247" t="s">
        <v>21</v>
      </c>
      <c r="G277" s="245"/>
      <c r="H277" s="248">
        <v>0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AT277" s="254" t="s">
        <v>173</v>
      </c>
      <c r="AU277" s="254" t="s">
        <v>82</v>
      </c>
      <c r="AV277" s="12" t="s">
        <v>82</v>
      </c>
      <c r="AW277" s="12" t="s">
        <v>35</v>
      </c>
      <c r="AX277" s="12" t="s">
        <v>72</v>
      </c>
      <c r="AY277" s="254" t="s">
        <v>164</v>
      </c>
    </row>
    <row r="278" s="11" customFormat="1">
      <c r="B278" s="233"/>
      <c r="C278" s="234"/>
      <c r="D278" s="235" t="s">
        <v>173</v>
      </c>
      <c r="E278" s="236" t="s">
        <v>21</v>
      </c>
      <c r="F278" s="237" t="s">
        <v>323</v>
      </c>
      <c r="G278" s="234"/>
      <c r="H278" s="236" t="s">
        <v>21</v>
      </c>
      <c r="I278" s="238"/>
      <c r="J278" s="234"/>
      <c r="K278" s="234"/>
      <c r="L278" s="239"/>
      <c r="M278" s="240"/>
      <c r="N278" s="241"/>
      <c r="O278" s="241"/>
      <c r="P278" s="241"/>
      <c r="Q278" s="241"/>
      <c r="R278" s="241"/>
      <c r="S278" s="241"/>
      <c r="T278" s="242"/>
      <c r="AT278" s="243" t="s">
        <v>173</v>
      </c>
      <c r="AU278" s="243" t="s">
        <v>82</v>
      </c>
      <c r="AV278" s="11" t="s">
        <v>80</v>
      </c>
      <c r="AW278" s="11" t="s">
        <v>35</v>
      </c>
      <c r="AX278" s="11" t="s">
        <v>72</v>
      </c>
      <c r="AY278" s="243" t="s">
        <v>164</v>
      </c>
    </row>
    <row r="279" s="11" customFormat="1">
      <c r="B279" s="233"/>
      <c r="C279" s="234"/>
      <c r="D279" s="235" t="s">
        <v>173</v>
      </c>
      <c r="E279" s="236" t="s">
        <v>21</v>
      </c>
      <c r="F279" s="237" t="s">
        <v>581</v>
      </c>
      <c r="G279" s="234"/>
      <c r="H279" s="236" t="s">
        <v>21</v>
      </c>
      <c r="I279" s="238"/>
      <c r="J279" s="234"/>
      <c r="K279" s="234"/>
      <c r="L279" s="239"/>
      <c r="M279" s="240"/>
      <c r="N279" s="241"/>
      <c r="O279" s="241"/>
      <c r="P279" s="241"/>
      <c r="Q279" s="241"/>
      <c r="R279" s="241"/>
      <c r="S279" s="241"/>
      <c r="T279" s="242"/>
      <c r="AT279" s="243" t="s">
        <v>173</v>
      </c>
      <c r="AU279" s="243" t="s">
        <v>82</v>
      </c>
      <c r="AV279" s="11" t="s">
        <v>80</v>
      </c>
      <c r="AW279" s="11" t="s">
        <v>35</v>
      </c>
      <c r="AX279" s="11" t="s">
        <v>72</v>
      </c>
      <c r="AY279" s="243" t="s">
        <v>164</v>
      </c>
    </row>
    <row r="280" s="12" customFormat="1">
      <c r="B280" s="244"/>
      <c r="C280" s="245"/>
      <c r="D280" s="235" t="s">
        <v>173</v>
      </c>
      <c r="E280" s="246" t="s">
        <v>21</v>
      </c>
      <c r="F280" s="247" t="s">
        <v>1033</v>
      </c>
      <c r="G280" s="245"/>
      <c r="H280" s="248">
        <v>32.100000000000001</v>
      </c>
      <c r="I280" s="249"/>
      <c r="J280" s="245"/>
      <c r="K280" s="245"/>
      <c r="L280" s="250"/>
      <c r="M280" s="251"/>
      <c r="N280" s="252"/>
      <c r="O280" s="252"/>
      <c r="P280" s="252"/>
      <c r="Q280" s="252"/>
      <c r="R280" s="252"/>
      <c r="S280" s="252"/>
      <c r="T280" s="253"/>
      <c r="AT280" s="254" t="s">
        <v>173</v>
      </c>
      <c r="AU280" s="254" t="s">
        <v>82</v>
      </c>
      <c r="AV280" s="12" t="s">
        <v>82</v>
      </c>
      <c r="AW280" s="12" t="s">
        <v>35</v>
      </c>
      <c r="AX280" s="12" t="s">
        <v>72</v>
      </c>
      <c r="AY280" s="254" t="s">
        <v>164</v>
      </c>
    </row>
    <row r="281" s="13" customFormat="1">
      <c r="B281" s="255"/>
      <c r="C281" s="256"/>
      <c r="D281" s="235" t="s">
        <v>173</v>
      </c>
      <c r="E281" s="257" t="s">
        <v>21</v>
      </c>
      <c r="F281" s="258" t="s">
        <v>177</v>
      </c>
      <c r="G281" s="256"/>
      <c r="H281" s="259">
        <v>32.100000000000001</v>
      </c>
      <c r="I281" s="260"/>
      <c r="J281" s="256"/>
      <c r="K281" s="256"/>
      <c r="L281" s="261"/>
      <c r="M281" s="262"/>
      <c r="N281" s="263"/>
      <c r="O281" s="263"/>
      <c r="P281" s="263"/>
      <c r="Q281" s="263"/>
      <c r="R281" s="263"/>
      <c r="S281" s="263"/>
      <c r="T281" s="264"/>
      <c r="AT281" s="265" t="s">
        <v>173</v>
      </c>
      <c r="AU281" s="265" t="s">
        <v>82</v>
      </c>
      <c r="AV281" s="13" t="s">
        <v>171</v>
      </c>
      <c r="AW281" s="13" t="s">
        <v>35</v>
      </c>
      <c r="AX281" s="13" t="s">
        <v>80</v>
      </c>
      <c r="AY281" s="265" t="s">
        <v>164</v>
      </c>
    </row>
    <row r="282" s="1" customFormat="1" ht="16.5" customHeight="1">
      <c r="B282" s="46"/>
      <c r="C282" s="221" t="s">
        <v>352</v>
      </c>
      <c r="D282" s="221" t="s">
        <v>166</v>
      </c>
      <c r="E282" s="222" t="s">
        <v>598</v>
      </c>
      <c r="F282" s="223" t="s">
        <v>599</v>
      </c>
      <c r="G282" s="224" t="s">
        <v>287</v>
      </c>
      <c r="H282" s="225">
        <v>23.960000000000001</v>
      </c>
      <c r="I282" s="226"/>
      <c r="J282" s="227">
        <f>ROUND(I282*H282,2)</f>
        <v>0</v>
      </c>
      <c r="K282" s="223" t="s">
        <v>21</v>
      </c>
      <c r="L282" s="72"/>
      <c r="M282" s="228" t="s">
        <v>21</v>
      </c>
      <c r="N282" s="229" t="s">
        <v>43</v>
      </c>
      <c r="O282" s="47"/>
      <c r="P282" s="230">
        <f>O282*H282</f>
        <v>0</v>
      </c>
      <c r="Q282" s="230">
        <v>0.001</v>
      </c>
      <c r="R282" s="230">
        <f>Q282*H282</f>
        <v>0.023960000000000002</v>
      </c>
      <c r="S282" s="230">
        <v>0</v>
      </c>
      <c r="T282" s="231">
        <f>S282*H282</f>
        <v>0</v>
      </c>
      <c r="AR282" s="24" t="s">
        <v>193</v>
      </c>
      <c r="AT282" s="24" t="s">
        <v>166</v>
      </c>
      <c r="AU282" s="24" t="s">
        <v>82</v>
      </c>
      <c r="AY282" s="24" t="s">
        <v>164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24" t="s">
        <v>80</v>
      </c>
      <c r="BK282" s="232">
        <f>ROUND(I282*H282,2)</f>
        <v>0</v>
      </c>
      <c r="BL282" s="24" t="s">
        <v>193</v>
      </c>
      <c r="BM282" s="24" t="s">
        <v>1034</v>
      </c>
    </row>
    <row r="283" s="11" customFormat="1">
      <c r="B283" s="233"/>
      <c r="C283" s="234"/>
      <c r="D283" s="235" t="s">
        <v>173</v>
      </c>
      <c r="E283" s="236" t="s">
        <v>21</v>
      </c>
      <c r="F283" s="237" t="s">
        <v>991</v>
      </c>
      <c r="G283" s="234"/>
      <c r="H283" s="236" t="s">
        <v>21</v>
      </c>
      <c r="I283" s="238"/>
      <c r="J283" s="234"/>
      <c r="K283" s="234"/>
      <c r="L283" s="239"/>
      <c r="M283" s="240"/>
      <c r="N283" s="241"/>
      <c r="O283" s="241"/>
      <c r="P283" s="241"/>
      <c r="Q283" s="241"/>
      <c r="R283" s="241"/>
      <c r="S283" s="241"/>
      <c r="T283" s="242"/>
      <c r="AT283" s="243" t="s">
        <v>173</v>
      </c>
      <c r="AU283" s="243" t="s">
        <v>82</v>
      </c>
      <c r="AV283" s="11" t="s">
        <v>80</v>
      </c>
      <c r="AW283" s="11" t="s">
        <v>35</v>
      </c>
      <c r="AX283" s="11" t="s">
        <v>72</v>
      </c>
      <c r="AY283" s="243" t="s">
        <v>164</v>
      </c>
    </row>
    <row r="284" s="11" customFormat="1">
      <c r="B284" s="233"/>
      <c r="C284" s="234"/>
      <c r="D284" s="235" t="s">
        <v>173</v>
      </c>
      <c r="E284" s="236" t="s">
        <v>21</v>
      </c>
      <c r="F284" s="237" t="s">
        <v>366</v>
      </c>
      <c r="G284" s="234"/>
      <c r="H284" s="236" t="s">
        <v>21</v>
      </c>
      <c r="I284" s="238"/>
      <c r="J284" s="234"/>
      <c r="K284" s="234"/>
      <c r="L284" s="239"/>
      <c r="M284" s="240"/>
      <c r="N284" s="241"/>
      <c r="O284" s="241"/>
      <c r="P284" s="241"/>
      <c r="Q284" s="241"/>
      <c r="R284" s="241"/>
      <c r="S284" s="241"/>
      <c r="T284" s="242"/>
      <c r="AT284" s="243" t="s">
        <v>173</v>
      </c>
      <c r="AU284" s="243" t="s">
        <v>82</v>
      </c>
      <c r="AV284" s="11" t="s">
        <v>80</v>
      </c>
      <c r="AW284" s="11" t="s">
        <v>35</v>
      </c>
      <c r="AX284" s="11" t="s">
        <v>72</v>
      </c>
      <c r="AY284" s="243" t="s">
        <v>164</v>
      </c>
    </row>
    <row r="285" s="11" customFormat="1">
      <c r="B285" s="233"/>
      <c r="C285" s="234"/>
      <c r="D285" s="235" t="s">
        <v>173</v>
      </c>
      <c r="E285" s="236" t="s">
        <v>21</v>
      </c>
      <c r="F285" s="237" t="s">
        <v>601</v>
      </c>
      <c r="G285" s="234"/>
      <c r="H285" s="236" t="s">
        <v>21</v>
      </c>
      <c r="I285" s="238"/>
      <c r="J285" s="234"/>
      <c r="K285" s="234"/>
      <c r="L285" s="239"/>
      <c r="M285" s="240"/>
      <c r="N285" s="241"/>
      <c r="O285" s="241"/>
      <c r="P285" s="241"/>
      <c r="Q285" s="241"/>
      <c r="R285" s="241"/>
      <c r="S285" s="241"/>
      <c r="T285" s="242"/>
      <c r="AT285" s="243" t="s">
        <v>173</v>
      </c>
      <c r="AU285" s="243" t="s">
        <v>82</v>
      </c>
      <c r="AV285" s="11" t="s">
        <v>80</v>
      </c>
      <c r="AW285" s="11" t="s">
        <v>35</v>
      </c>
      <c r="AX285" s="11" t="s">
        <v>72</v>
      </c>
      <c r="AY285" s="243" t="s">
        <v>164</v>
      </c>
    </row>
    <row r="286" s="12" customFormat="1">
      <c r="B286" s="244"/>
      <c r="C286" s="245"/>
      <c r="D286" s="235" t="s">
        <v>173</v>
      </c>
      <c r="E286" s="246" t="s">
        <v>21</v>
      </c>
      <c r="F286" s="247" t="s">
        <v>1002</v>
      </c>
      <c r="G286" s="245"/>
      <c r="H286" s="248">
        <v>23.960000000000001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AT286" s="254" t="s">
        <v>173</v>
      </c>
      <c r="AU286" s="254" t="s">
        <v>82</v>
      </c>
      <c r="AV286" s="12" t="s">
        <v>82</v>
      </c>
      <c r="AW286" s="12" t="s">
        <v>35</v>
      </c>
      <c r="AX286" s="12" t="s">
        <v>72</v>
      </c>
      <c r="AY286" s="254" t="s">
        <v>164</v>
      </c>
    </row>
    <row r="287" s="13" customFormat="1">
      <c r="B287" s="255"/>
      <c r="C287" s="256"/>
      <c r="D287" s="235" t="s">
        <v>173</v>
      </c>
      <c r="E287" s="257" t="s">
        <v>21</v>
      </c>
      <c r="F287" s="258" t="s">
        <v>177</v>
      </c>
      <c r="G287" s="256"/>
      <c r="H287" s="259">
        <v>23.960000000000001</v>
      </c>
      <c r="I287" s="260"/>
      <c r="J287" s="256"/>
      <c r="K287" s="256"/>
      <c r="L287" s="261"/>
      <c r="M287" s="262"/>
      <c r="N287" s="263"/>
      <c r="O287" s="263"/>
      <c r="P287" s="263"/>
      <c r="Q287" s="263"/>
      <c r="R287" s="263"/>
      <c r="S287" s="263"/>
      <c r="T287" s="264"/>
      <c r="AT287" s="265" t="s">
        <v>173</v>
      </c>
      <c r="AU287" s="265" t="s">
        <v>82</v>
      </c>
      <c r="AV287" s="13" t="s">
        <v>171</v>
      </c>
      <c r="AW287" s="13" t="s">
        <v>35</v>
      </c>
      <c r="AX287" s="13" t="s">
        <v>80</v>
      </c>
      <c r="AY287" s="265" t="s">
        <v>164</v>
      </c>
    </row>
    <row r="288" s="1" customFormat="1" ht="16.5" customHeight="1">
      <c r="B288" s="46"/>
      <c r="C288" s="266" t="s">
        <v>357</v>
      </c>
      <c r="D288" s="266" t="s">
        <v>238</v>
      </c>
      <c r="E288" s="267" t="s">
        <v>603</v>
      </c>
      <c r="F288" s="268" t="s">
        <v>604</v>
      </c>
      <c r="G288" s="269" t="s">
        <v>287</v>
      </c>
      <c r="H288" s="270">
        <v>26.356000000000002</v>
      </c>
      <c r="I288" s="271"/>
      <c r="J288" s="272">
        <f>ROUND(I288*H288,2)</f>
        <v>0</v>
      </c>
      <c r="K288" s="268" t="s">
        <v>170</v>
      </c>
      <c r="L288" s="273"/>
      <c r="M288" s="274" t="s">
        <v>21</v>
      </c>
      <c r="N288" s="275" t="s">
        <v>43</v>
      </c>
      <c r="O288" s="47"/>
      <c r="P288" s="230">
        <f>O288*H288</f>
        <v>0</v>
      </c>
      <c r="Q288" s="230">
        <v>0.00018000000000000001</v>
      </c>
      <c r="R288" s="230">
        <f>Q288*H288</f>
        <v>0.0047440800000000003</v>
      </c>
      <c r="S288" s="230">
        <v>0</v>
      </c>
      <c r="T288" s="231">
        <f>S288*H288</f>
        <v>0</v>
      </c>
      <c r="AR288" s="24" t="s">
        <v>370</v>
      </c>
      <c r="AT288" s="24" t="s">
        <v>238</v>
      </c>
      <c r="AU288" s="24" t="s">
        <v>82</v>
      </c>
      <c r="AY288" s="24" t="s">
        <v>164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24" t="s">
        <v>80</v>
      </c>
      <c r="BK288" s="232">
        <f>ROUND(I288*H288,2)</f>
        <v>0</v>
      </c>
      <c r="BL288" s="24" t="s">
        <v>193</v>
      </c>
      <c r="BM288" s="24" t="s">
        <v>1035</v>
      </c>
    </row>
    <row r="289" s="11" customFormat="1">
      <c r="B289" s="233"/>
      <c r="C289" s="234"/>
      <c r="D289" s="235" t="s">
        <v>173</v>
      </c>
      <c r="E289" s="236" t="s">
        <v>21</v>
      </c>
      <c r="F289" s="237" t="s">
        <v>991</v>
      </c>
      <c r="G289" s="234"/>
      <c r="H289" s="236" t="s">
        <v>21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AT289" s="243" t="s">
        <v>173</v>
      </c>
      <c r="AU289" s="243" t="s">
        <v>82</v>
      </c>
      <c r="AV289" s="11" t="s">
        <v>80</v>
      </c>
      <c r="AW289" s="11" t="s">
        <v>35</v>
      </c>
      <c r="AX289" s="11" t="s">
        <v>72</v>
      </c>
      <c r="AY289" s="243" t="s">
        <v>164</v>
      </c>
    </row>
    <row r="290" s="11" customFormat="1">
      <c r="B290" s="233"/>
      <c r="C290" s="234"/>
      <c r="D290" s="235" t="s">
        <v>173</v>
      </c>
      <c r="E290" s="236" t="s">
        <v>21</v>
      </c>
      <c r="F290" s="237" t="s">
        <v>366</v>
      </c>
      <c r="G290" s="234"/>
      <c r="H290" s="236" t="s">
        <v>21</v>
      </c>
      <c r="I290" s="238"/>
      <c r="J290" s="234"/>
      <c r="K290" s="234"/>
      <c r="L290" s="239"/>
      <c r="M290" s="240"/>
      <c r="N290" s="241"/>
      <c r="O290" s="241"/>
      <c r="P290" s="241"/>
      <c r="Q290" s="241"/>
      <c r="R290" s="241"/>
      <c r="S290" s="241"/>
      <c r="T290" s="242"/>
      <c r="AT290" s="243" t="s">
        <v>173</v>
      </c>
      <c r="AU290" s="243" t="s">
        <v>82</v>
      </c>
      <c r="AV290" s="11" t="s">
        <v>80</v>
      </c>
      <c r="AW290" s="11" t="s">
        <v>35</v>
      </c>
      <c r="AX290" s="11" t="s">
        <v>72</v>
      </c>
      <c r="AY290" s="243" t="s">
        <v>164</v>
      </c>
    </row>
    <row r="291" s="11" customFormat="1">
      <c r="B291" s="233"/>
      <c r="C291" s="234"/>
      <c r="D291" s="235" t="s">
        <v>173</v>
      </c>
      <c r="E291" s="236" t="s">
        <v>21</v>
      </c>
      <c r="F291" s="237" t="s">
        <v>601</v>
      </c>
      <c r="G291" s="234"/>
      <c r="H291" s="236" t="s">
        <v>21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AT291" s="243" t="s">
        <v>173</v>
      </c>
      <c r="AU291" s="243" t="s">
        <v>82</v>
      </c>
      <c r="AV291" s="11" t="s">
        <v>80</v>
      </c>
      <c r="AW291" s="11" t="s">
        <v>35</v>
      </c>
      <c r="AX291" s="11" t="s">
        <v>72</v>
      </c>
      <c r="AY291" s="243" t="s">
        <v>164</v>
      </c>
    </row>
    <row r="292" s="12" customFormat="1">
      <c r="B292" s="244"/>
      <c r="C292" s="245"/>
      <c r="D292" s="235" t="s">
        <v>173</v>
      </c>
      <c r="E292" s="246" t="s">
        <v>21</v>
      </c>
      <c r="F292" s="247" t="s">
        <v>1002</v>
      </c>
      <c r="G292" s="245"/>
      <c r="H292" s="248">
        <v>23.960000000000001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AT292" s="254" t="s">
        <v>173</v>
      </c>
      <c r="AU292" s="254" t="s">
        <v>82</v>
      </c>
      <c r="AV292" s="12" t="s">
        <v>82</v>
      </c>
      <c r="AW292" s="12" t="s">
        <v>35</v>
      </c>
      <c r="AX292" s="12" t="s">
        <v>72</v>
      </c>
      <c r="AY292" s="254" t="s">
        <v>164</v>
      </c>
    </row>
    <row r="293" s="13" customFormat="1">
      <c r="B293" s="255"/>
      <c r="C293" s="256"/>
      <c r="D293" s="235" t="s">
        <v>173</v>
      </c>
      <c r="E293" s="257" t="s">
        <v>21</v>
      </c>
      <c r="F293" s="258" t="s">
        <v>177</v>
      </c>
      <c r="G293" s="256"/>
      <c r="H293" s="259">
        <v>23.960000000000001</v>
      </c>
      <c r="I293" s="260"/>
      <c r="J293" s="256"/>
      <c r="K293" s="256"/>
      <c r="L293" s="261"/>
      <c r="M293" s="262"/>
      <c r="N293" s="263"/>
      <c r="O293" s="263"/>
      <c r="P293" s="263"/>
      <c r="Q293" s="263"/>
      <c r="R293" s="263"/>
      <c r="S293" s="263"/>
      <c r="T293" s="264"/>
      <c r="AT293" s="265" t="s">
        <v>173</v>
      </c>
      <c r="AU293" s="265" t="s">
        <v>82</v>
      </c>
      <c r="AV293" s="13" t="s">
        <v>171</v>
      </c>
      <c r="AW293" s="13" t="s">
        <v>35</v>
      </c>
      <c r="AX293" s="13" t="s">
        <v>80</v>
      </c>
      <c r="AY293" s="265" t="s">
        <v>164</v>
      </c>
    </row>
    <row r="294" s="12" customFormat="1">
      <c r="B294" s="244"/>
      <c r="C294" s="245"/>
      <c r="D294" s="235" t="s">
        <v>173</v>
      </c>
      <c r="E294" s="245"/>
      <c r="F294" s="247" t="s">
        <v>1036</v>
      </c>
      <c r="G294" s="245"/>
      <c r="H294" s="248">
        <v>26.356000000000002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AT294" s="254" t="s">
        <v>173</v>
      </c>
      <c r="AU294" s="254" t="s">
        <v>82</v>
      </c>
      <c r="AV294" s="12" t="s">
        <v>82</v>
      </c>
      <c r="AW294" s="12" t="s">
        <v>6</v>
      </c>
      <c r="AX294" s="12" t="s">
        <v>80</v>
      </c>
      <c r="AY294" s="254" t="s">
        <v>164</v>
      </c>
    </row>
    <row r="295" s="1" customFormat="1" ht="38.25" customHeight="1">
      <c r="B295" s="46"/>
      <c r="C295" s="221" t="s">
        <v>362</v>
      </c>
      <c r="D295" s="221" t="s">
        <v>166</v>
      </c>
      <c r="E295" s="222" t="s">
        <v>608</v>
      </c>
      <c r="F295" s="223" t="s">
        <v>609</v>
      </c>
      <c r="G295" s="224" t="s">
        <v>228</v>
      </c>
      <c r="H295" s="225">
        <v>0.060999999999999999</v>
      </c>
      <c r="I295" s="226"/>
      <c r="J295" s="227">
        <f>ROUND(I295*H295,2)</f>
        <v>0</v>
      </c>
      <c r="K295" s="223" t="s">
        <v>170</v>
      </c>
      <c r="L295" s="72"/>
      <c r="M295" s="228" t="s">
        <v>21</v>
      </c>
      <c r="N295" s="229" t="s">
        <v>43</v>
      </c>
      <c r="O295" s="47"/>
      <c r="P295" s="230">
        <f>O295*H295</f>
        <v>0</v>
      </c>
      <c r="Q295" s="230">
        <v>0</v>
      </c>
      <c r="R295" s="230">
        <f>Q295*H295</f>
        <v>0</v>
      </c>
      <c r="S295" s="230">
        <v>0</v>
      </c>
      <c r="T295" s="231">
        <f>S295*H295</f>
        <v>0</v>
      </c>
      <c r="AR295" s="24" t="s">
        <v>193</v>
      </c>
      <c r="AT295" s="24" t="s">
        <v>166</v>
      </c>
      <c r="AU295" s="24" t="s">
        <v>82</v>
      </c>
      <c r="AY295" s="24" t="s">
        <v>164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24" t="s">
        <v>80</v>
      </c>
      <c r="BK295" s="232">
        <f>ROUND(I295*H295,2)</f>
        <v>0</v>
      </c>
      <c r="BL295" s="24" t="s">
        <v>193</v>
      </c>
      <c r="BM295" s="24" t="s">
        <v>1037</v>
      </c>
    </row>
    <row r="296" s="1" customFormat="1" ht="38.25" customHeight="1">
      <c r="B296" s="46"/>
      <c r="C296" s="221" t="s">
        <v>370</v>
      </c>
      <c r="D296" s="221" t="s">
        <v>166</v>
      </c>
      <c r="E296" s="222" t="s">
        <v>612</v>
      </c>
      <c r="F296" s="223" t="s">
        <v>613</v>
      </c>
      <c r="G296" s="224" t="s">
        <v>228</v>
      </c>
      <c r="H296" s="225">
        <v>0.060999999999999999</v>
      </c>
      <c r="I296" s="226"/>
      <c r="J296" s="227">
        <f>ROUND(I296*H296,2)</f>
        <v>0</v>
      </c>
      <c r="K296" s="223" t="s">
        <v>170</v>
      </c>
      <c r="L296" s="72"/>
      <c r="M296" s="228" t="s">
        <v>21</v>
      </c>
      <c r="N296" s="229" t="s">
        <v>43</v>
      </c>
      <c r="O296" s="47"/>
      <c r="P296" s="230">
        <f>O296*H296</f>
        <v>0</v>
      </c>
      <c r="Q296" s="230">
        <v>0</v>
      </c>
      <c r="R296" s="230">
        <f>Q296*H296</f>
        <v>0</v>
      </c>
      <c r="S296" s="230">
        <v>0</v>
      </c>
      <c r="T296" s="231">
        <f>S296*H296</f>
        <v>0</v>
      </c>
      <c r="AR296" s="24" t="s">
        <v>193</v>
      </c>
      <c r="AT296" s="24" t="s">
        <v>166</v>
      </c>
      <c r="AU296" s="24" t="s">
        <v>82</v>
      </c>
      <c r="AY296" s="24" t="s">
        <v>164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24" t="s">
        <v>80</v>
      </c>
      <c r="BK296" s="232">
        <f>ROUND(I296*H296,2)</f>
        <v>0</v>
      </c>
      <c r="BL296" s="24" t="s">
        <v>193</v>
      </c>
      <c r="BM296" s="24" t="s">
        <v>1038</v>
      </c>
    </row>
    <row r="297" s="10" customFormat="1" ht="29.88" customHeight="1">
      <c r="B297" s="205"/>
      <c r="C297" s="206"/>
      <c r="D297" s="207" t="s">
        <v>71</v>
      </c>
      <c r="E297" s="219" t="s">
        <v>640</v>
      </c>
      <c r="F297" s="219" t="s">
        <v>641</v>
      </c>
      <c r="G297" s="206"/>
      <c r="H297" s="206"/>
      <c r="I297" s="209"/>
      <c r="J297" s="220">
        <f>BK297</f>
        <v>0</v>
      </c>
      <c r="K297" s="206"/>
      <c r="L297" s="211"/>
      <c r="M297" s="212"/>
      <c r="N297" s="213"/>
      <c r="O297" s="213"/>
      <c r="P297" s="214">
        <f>SUM(P298:P369)</f>
        <v>0</v>
      </c>
      <c r="Q297" s="213"/>
      <c r="R297" s="214">
        <f>SUM(R298:R369)</f>
        <v>0.30055799999999999</v>
      </c>
      <c r="S297" s="213"/>
      <c r="T297" s="215">
        <f>SUM(T298:T369)</f>
        <v>0</v>
      </c>
      <c r="AR297" s="216" t="s">
        <v>82</v>
      </c>
      <c r="AT297" s="217" t="s">
        <v>71</v>
      </c>
      <c r="AU297" s="217" t="s">
        <v>80</v>
      </c>
      <c r="AY297" s="216" t="s">
        <v>164</v>
      </c>
      <c r="BK297" s="218">
        <f>SUM(BK298:BK369)</f>
        <v>0</v>
      </c>
    </row>
    <row r="298" s="1" customFormat="1" ht="16.5" customHeight="1">
      <c r="B298" s="46"/>
      <c r="C298" s="221" t="s">
        <v>377</v>
      </c>
      <c r="D298" s="221" t="s">
        <v>166</v>
      </c>
      <c r="E298" s="222" t="s">
        <v>643</v>
      </c>
      <c r="F298" s="223" t="s">
        <v>644</v>
      </c>
      <c r="G298" s="224" t="s">
        <v>169</v>
      </c>
      <c r="H298" s="225">
        <v>32.100000000000001</v>
      </c>
      <c r="I298" s="226"/>
      <c r="J298" s="227">
        <f>ROUND(I298*H298,2)</f>
        <v>0</v>
      </c>
      <c r="K298" s="223" t="s">
        <v>170</v>
      </c>
      <c r="L298" s="72"/>
      <c r="M298" s="228" t="s">
        <v>21</v>
      </c>
      <c r="N298" s="229" t="s">
        <v>43</v>
      </c>
      <c r="O298" s="47"/>
      <c r="P298" s="230">
        <f>O298*H298</f>
        <v>0</v>
      </c>
      <c r="Q298" s="230">
        <v>0</v>
      </c>
      <c r="R298" s="230">
        <f>Q298*H298</f>
        <v>0</v>
      </c>
      <c r="S298" s="230">
        <v>0</v>
      </c>
      <c r="T298" s="231">
        <f>S298*H298</f>
        <v>0</v>
      </c>
      <c r="AR298" s="24" t="s">
        <v>193</v>
      </c>
      <c r="AT298" s="24" t="s">
        <v>166</v>
      </c>
      <c r="AU298" s="24" t="s">
        <v>82</v>
      </c>
      <c r="AY298" s="24" t="s">
        <v>164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24" t="s">
        <v>80</v>
      </c>
      <c r="BK298" s="232">
        <f>ROUND(I298*H298,2)</f>
        <v>0</v>
      </c>
      <c r="BL298" s="24" t="s">
        <v>193</v>
      </c>
      <c r="BM298" s="24" t="s">
        <v>1039</v>
      </c>
    </row>
    <row r="299" s="11" customFormat="1">
      <c r="B299" s="233"/>
      <c r="C299" s="234"/>
      <c r="D299" s="235" t="s">
        <v>173</v>
      </c>
      <c r="E299" s="236" t="s">
        <v>21</v>
      </c>
      <c r="F299" s="237" t="s">
        <v>991</v>
      </c>
      <c r="G299" s="234"/>
      <c r="H299" s="236" t="s">
        <v>21</v>
      </c>
      <c r="I299" s="238"/>
      <c r="J299" s="234"/>
      <c r="K299" s="234"/>
      <c r="L299" s="239"/>
      <c r="M299" s="240"/>
      <c r="N299" s="241"/>
      <c r="O299" s="241"/>
      <c r="P299" s="241"/>
      <c r="Q299" s="241"/>
      <c r="R299" s="241"/>
      <c r="S299" s="241"/>
      <c r="T299" s="242"/>
      <c r="AT299" s="243" t="s">
        <v>173</v>
      </c>
      <c r="AU299" s="243" t="s">
        <v>82</v>
      </c>
      <c r="AV299" s="11" t="s">
        <v>80</v>
      </c>
      <c r="AW299" s="11" t="s">
        <v>35</v>
      </c>
      <c r="AX299" s="11" t="s">
        <v>72</v>
      </c>
      <c r="AY299" s="243" t="s">
        <v>164</v>
      </c>
    </row>
    <row r="300" s="12" customFormat="1">
      <c r="B300" s="244"/>
      <c r="C300" s="245"/>
      <c r="D300" s="235" t="s">
        <v>173</v>
      </c>
      <c r="E300" s="246" t="s">
        <v>21</v>
      </c>
      <c r="F300" s="247" t="s">
        <v>992</v>
      </c>
      <c r="G300" s="245"/>
      <c r="H300" s="248">
        <v>32.100000000000001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AT300" s="254" t="s">
        <v>173</v>
      </c>
      <c r="AU300" s="254" t="s">
        <v>82</v>
      </c>
      <c r="AV300" s="12" t="s">
        <v>82</v>
      </c>
      <c r="AW300" s="12" t="s">
        <v>35</v>
      </c>
      <c r="AX300" s="12" t="s">
        <v>72</v>
      </c>
      <c r="AY300" s="254" t="s">
        <v>164</v>
      </c>
    </row>
    <row r="301" s="13" customFormat="1">
      <c r="B301" s="255"/>
      <c r="C301" s="256"/>
      <c r="D301" s="235" t="s">
        <v>173</v>
      </c>
      <c r="E301" s="257" t="s">
        <v>21</v>
      </c>
      <c r="F301" s="258" t="s">
        <v>177</v>
      </c>
      <c r="G301" s="256"/>
      <c r="H301" s="259">
        <v>32.100000000000001</v>
      </c>
      <c r="I301" s="260"/>
      <c r="J301" s="256"/>
      <c r="K301" s="256"/>
      <c r="L301" s="261"/>
      <c r="M301" s="262"/>
      <c r="N301" s="263"/>
      <c r="O301" s="263"/>
      <c r="P301" s="263"/>
      <c r="Q301" s="263"/>
      <c r="R301" s="263"/>
      <c r="S301" s="263"/>
      <c r="T301" s="264"/>
      <c r="AT301" s="265" t="s">
        <v>173</v>
      </c>
      <c r="AU301" s="265" t="s">
        <v>82</v>
      </c>
      <c r="AV301" s="13" t="s">
        <v>171</v>
      </c>
      <c r="AW301" s="13" t="s">
        <v>35</v>
      </c>
      <c r="AX301" s="13" t="s">
        <v>80</v>
      </c>
      <c r="AY301" s="265" t="s">
        <v>164</v>
      </c>
    </row>
    <row r="302" s="1" customFormat="1" ht="16.5" customHeight="1">
      <c r="B302" s="46"/>
      <c r="C302" s="221" t="s">
        <v>385</v>
      </c>
      <c r="D302" s="221" t="s">
        <v>166</v>
      </c>
      <c r="E302" s="222" t="s">
        <v>647</v>
      </c>
      <c r="F302" s="223" t="s">
        <v>648</v>
      </c>
      <c r="G302" s="224" t="s">
        <v>169</v>
      </c>
      <c r="H302" s="225">
        <v>32.100000000000001</v>
      </c>
      <c r="I302" s="226"/>
      <c r="J302" s="227">
        <f>ROUND(I302*H302,2)</f>
        <v>0</v>
      </c>
      <c r="K302" s="223" t="s">
        <v>170</v>
      </c>
      <c r="L302" s="72"/>
      <c r="M302" s="228" t="s">
        <v>21</v>
      </c>
      <c r="N302" s="229" t="s">
        <v>43</v>
      </c>
      <c r="O302" s="47"/>
      <c r="P302" s="230">
        <f>O302*H302</f>
        <v>0</v>
      </c>
      <c r="Q302" s="230">
        <v>0</v>
      </c>
      <c r="R302" s="230">
        <f>Q302*H302</f>
        <v>0</v>
      </c>
      <c r="S302" s="230">
        <v>0</v>
      </c>
      <c r="T302" s="231">
        <f>S302*H302</f>
        <v>0</v>
      </c>
      <c r="AR302" s="24" t="s">
        <v>193</v>
      </c>
      <c r="AT302" s="24" t="s">
        <v>166</v>
      </c>
      <c r="AU302" s="24" t="s">
        <v>82</v>
      </c>
      <c r="AY302" s="24" t="s">
        <v>164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24" t="s">
        <v>80</v>
      </c>
      <c r="BK302" s="232">
        <f>ROUND(I302*H302,2)</f>
        <v>0</v>
      </c>
      <c r="BL302" s="24" t="s">
        <v>193</v>
      </c>
      <c r="BM302" s="24" t="s">
        <v>1040</v>
      </c>
    </row>
    <row r="303" s="11" customFormat="1">
      <c r="B303" s="233"/>
      <c r="C303" s="234"/>
      <c r="D303" s="235" t="s">
        <v>173</v>
      </c>
      <c r="E303" s="236" t="s">
        <v>21</v>
      </c>
      <c r="F303" s="237" t="s">
        <v>991</v>
      </c>
      <c r="G303" s="234"/>
      <c r="H303" s="236" t="s">
        <v>21</v>
      </c>
      <c r="I303" s="238"/>
      <c r="J303" s="234"/>
      <c r="K303" s="234"/>
      <c r="L303" s="239"/>
      <c r="M303" s="240"/>
      <c r="N303" s="241"/>
      <c r="O303" s="241"/>
      <c r="P303" s="241"/>
      <c r="Q303" s="241"/>
      <c r="R303" s="241"/>
      <c r="S303" s="241"/>
      <c r="T303" s="242"/>
      <c r="AT303" s="243" t="s">
        <v>173</v>
      </c>
      <c r="AU303" s="243" t="s">
        <v>82</v>
      </c>
      <c r="AV303" s="11" t="s">
        <v>80</v>
      </c>
      <c r="AW303" s="11" t="s">
        <v>35</v>
      </c>
      <c r="AX303" s="11" t="s">
        <v>72</v>
      </c>
      <c r="AY303" s="243" t="s">
        <v>164</v>
      </c>
    </row>
    <row r="304" s="12" customFormat="1">
      <c r="B304" s="244"/>
      <c r="C304" s="245"/>
      <c r="D304" s="235" t="s">
        <v>173</v>
      </c>
      <c r="E304" s="246" t="s">
        <v>21</v>
      </c>
      <c r="F304" s="247" t="s">
        <v>992</v>
      </c>
      <c r="G304" s="245"/>
      <c r="H304" s="248">
        <v>32.100000000000001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AT304" s="254" t="s">
        <v>173</v>
      </c>
      <c r="AU304" s="254" t="s">
        <v>82</v>
      </c>
      <c r="AV304" s="12" t="s">
        <v>82</v>
      </c>
      <c r="AW304" s="12" t="s">
        <v>35</v>
      </c>
      <c r="AX304" s="12" t="s">
        <v>72</v>
      </c>
      <c r="AY304" s="254" t="s">
        <v>164</v>
      </c>
    </row>
    <row r="305" s="13" customFormat="1">
      <c r="B305" s="255"/>
      <c r="C305" s="256"/>
      <c r="D305" s="235" t="s">
        <v>173</v>
      </c>
      <c r="E305" s="257" t="s">
        <v>21</v>
      </c>
      <c r="F305" s="258" t="s">
        <v>177</v>
      </c>
      <c r="G305" s="256"/>
      <c r="H305" s="259">
        <v>32.100000000000001</v>
      </c>
      <c r="I305" s="260"/>
      <c r="J305" s="256"/>
      <c r="K305" s="256"/>
      <c r="L305" s="261"/>
      <c r="M305" s="262"/>
      <c r="N305" s="263"/>
      <c r="O305" s="263"/>
      <c r="P305" s="263"/>
      <c r="Q305" s="263"/>
      <c r="R305" s="263"/>
      <c r="S305" s="263"/>
      <c r="T305" s="264"/>
      <c r="AT305" s="265" t="s">
        <v>173</v>
      </c>
      <c r="AU305" s="265" t="s">
        <v>82</v>
      </c>
      <c r="AV305" s="13" t="s">
        <v>171</v>
      </c>
      <c r="AW305" s="13" t="s">
        <v>35</v>
      </c>
      <c r="AX305" s="13" t="s">
        <v>80</v>
      </c>
      <c r="AY305" s="265" t="s">
        <v>164</v>
      </c>
    </row>
    <row r="306" s="1" customFormat="1" ht="25.5" customHeight="1">
      <c r="B306" s="46"/>
      <c r="C306" s="221" t="s">
        <v>391</v>
      </c>
      <c r="D306" s="221" t="s">
        <v>166</v>
      </c>
      <c r="E306" s="222" t="s">
        <v>651</v>
      </c>
      <c r="F306" s="223" t="s">
        <v>652</v>
      </c>
      <c r="G306" s="224" t="s">
        <v>169</v>
      </c>
      <c r="H306" s="225">
        <v>32.100000000000001</v>
      </c>
      <c r="I306" s="226"/>
      <c r="J306" s="227">
        <f>ROUND(I306*H306,2)</f>
        <v>0</v>
      </c>
      <c r="K306" s="223" t="s">
        <v>170</v>
      </c>
      <c r="L306" s="72"/>
      <c r="M306" s="228" t="s">
        <v>21</v>
      </c>
      <c r="N306" s="229" t="s">
        <v>43</v>
      </c>
      <c r="O306" s="47"/>
      <c r="P306" s="230">
        <f>O306*H306</f>
        <v>0</v>
      </c>
      <c r="Q306" s="230">
        <v>0</v>
      </c>
      <c r="R306" s="230">
        <f>Q306*H306</f>
        <v>0</v>
      </c>
      <c r="S306" s="230">
        <v>0</v>
      </c>
      <c r="T306" s="231">
        <f>S306*H306</f>
        <v>0</v>
      </c>
      <c r="AR306" s="24" t="s">
        <v>193</v>
      </c>
      <c r="AT306" s="24" t="s">
        <v>166</v>
      </c>
      <c r="AU306" s="24" t="s">
        <v>82</v>
      </c>
      <c r="AY306" s="24" t="s">
        <v>164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24" t="s">
        <v>80</v>
      </c>
      <c r="BK306" s="232">
        <f>ROUND(I306*H306,2)</f>
        <v>0</v>
      </c>
      <c r="BL306" s="24" t="s">
        <v>193</v>
      </c>
      <c r="BM306" s="24" t="s">
        <v>1041</v>
      </c>
    </row>
    <row r="307" s="11" customFormat="1">
      <c r="B307" s="233"/>
      <c r="C307" s="234"/>
      <c r="D307" s="235" t="s">
        <v>173</v>
      </c>
      <c r="E307" s="236" t="s">
        <v>21</v>
      </c>
      <c r="F307" s="237" t="s">
        <v>991</v>
      </c>
      <c r="G307" s="234"/>
      <c r="H307" s="236" t="s">
        <v>21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AT307" s="243" t="s">
        <v>173</v>
      </c>
      <c r="AU307" s="243" t="s">
        <v>82</v>
      </c>
      <c r="AV307" s="11" t="s">
        <v>80</v>
      </c>
      <c r="AW307" s="11" t="s">
        <v>35</v>
      </c>
      <c r="AX307" s="11" t="s">
        <v>72</v>
      </c>
      <c r="AY307" s="243" t="s">
        <v>164</v>
      </c>
    </row>
    <row r="308" s="11" customFormat="1">
      <c r="B308" s="233"/>
      <c r="C308" s="234"/>
      <c r="D308" s="235" t="s">
        <v>173</v>
      </c>
      <c r="E308" s="236" t="s">
        <v>21</v>
      </c>
      <c r="F308" s="237" t="s">
        <v>654</v>
      </c>
      <c r="G308" s="234"/>
      <c r="H308" s="236" t="s">
        <v>21</v>
      </c>
      <c r="I308" s="238"/>
      <c r="J308" s="234"/>
      <c r="K308" s="234"/>
      <c r="L308" s="239"/>
      <c r="M308" s="240"/>
      <c r="N308" s="241"/>
      <c r="O308" s="241"/>
      <c r="P308" s="241"/>
      <c r="Q308" s="241"/>
      <c r="R308" s="241"/>
      <c r="S308" s="241"/>
      <c r="T308" s="242"/>
      <c r="AT308" s="243" t="s">
        <v>173</v>
      </c>
      <c r="AU308" s="243" t="s">
        <v>82</v>
      </c>
      <c r="AV308" s="11" t="s">
        <v>80</v>
      </c>
      <c r="AW308" s="11" t="s">
        <v>35</v>
      </c>
      <c r="AX308" s="11" t="s">
        <v>72</v>
      </c>
      <c r="AY308" s="243" t="s">
        <v>164</v>
      </c>
    </row>
    <row r="309" s="11" customFormat="1">
      <c r="B309" s="233"/>
      <c r="C309" s="234"/>
      <c r="D309" s="235" t="s">
        <v>173</v>
      </c>
      <c r="E309" s="236" t="s">
        <v>21</v>
      </c>
      <c r="F309" s="237" t="s">
        <v>655</v>
      </c>
      <c r="G309" s="234"/>
      <c r="H309" s="236" t="s">
        <v>21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AT309" s="243" t="s">
        <v>173</v>
      </c>
      <c r="AU309" s="243" t="s">
        <v>82</v>
      </c>
      <c r="AV309" s="11" t="s">
        <v>80</v>
      </c>
      <c r="AW309" s="11" t="s">
        <v>35</v>
      </c>
      <c r="AX309" s="11" t="s">
        <v>72</v>
      </c>
      <c r="AY309" s="243" t="s">
        <v>164</v>
      </c>
    </row>
    <row r="310" s="12" customFormat="1">
      <c r="B310" s="244"/>
      <c r="C310" s="245"/>
      <c r="D310" s="235" t="s">
        <v>173</v>
      </c>
      <c r="E310" s="246" t="s">
        <v>21</v>
      </c>
      <c r="F310" s="247" t="s">
        <v>992</v>
      </c>
      <c r="G310" s="245"/>
      <c r="H310" s="248">
        <v>32.100000000000001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AT310" s="254" t="s">
        <v>173</v>
      </c>
      <c r="AU310" s="254" t="s">
        <v>82</v>
      </c>
      <c r="AV310" s="12" t="s">
        <v>82</v>
      </c>
      <c r="AW310" s="12" t="s">
        <v>35</v>
      </c>
      <c r="AX310" s="12" t="s">
        <v>72</v>
      </c>
      <c r="AY310" s="254" t="s">
        <v>164</v>
      </c>
    </row>
    <row r="311" s="13" customFormat="1">
      <c r="B311" s="255"/>
      <c r="C311" s="256"/>
      <c r="D311" s="235" t="s">
        <v>173</v>
      </c>
      <c r="E311" s="257" t="s">
        <v>21</v>
      </c>
      <c r="F311" s="258" t="s">
        <v>177</v>
      </c>
      <c r="G311" s="256"/>
      <c r="H311" s="259">
        <v>32.100000000000001</v>
      </c>
      <c r="I311" s="260"/>
      <c r="J311" s="256"/>
      <c r="K311" s="256"/>
      <c r="L311" s="261"/>
      <c r="M311" s="262"/>
      <c r="N311" s="263"/>
      <c r="O311" s="263"/>
      <c r="P311" s="263"/>
      <c r="Q311" s="263"/>
      <c r="R311" s="263"/>
      <c r="S311" s="263"/>
      <c r="T311" s="264"/>
      <c r="AT311" s="265" t="s">
        <v>173</v>
      </c>
      <c r="AU311" s="265" t="s">
        <v>82</v>
      </c>
      <c r="AV311" s="13" t="s">
        <v>171</v>
      </c>
      <c r="AW311" s="13" t="s">
        <v>35</v>
      </c>
      <c r="AX311" s="13" t="s">
        <v>80</v>
      </c>
      <c r="AY311" s="265" t="s">
        <v>164</v>
      </c>
    </row>
    <row r="312" s="1" customFormat="1" ht="16.5" customHeight="1">
      <c r="B312" s="46"/>
      <c r="C312" s="266" t="s">
        <v>397</v>
      </c>
      <c r="D312" s="266" t="s">
        <v>238</v>
      </c>
      <c r="E312" s="267" t="s">
        <v>658</v>
      </c>
      <c r="F312" s="268" t="s">
        <v>659</v>
      </c>
      <c r="G312" s="269" t="s">
        <v>340</v>
      </c>
      <c r="H312" s="270">
        <v>19.260000000000002</v>
      </c>
      <c r="I312" s="271"/>
      <c r="J312" s="272">
        <f>ROUND(I312*H312,2)</f>
        <v>0</v>
      </c>
      <c r="K312" s="268" t="s">
        <v>21</v>
      </c>
      <c r="L312" s="273"/>
      <c r="M312" s="274" t="s">
        <v>21</v>
      </c>
      <c r="N312" s="275" t="s">
        <v>43</v>
      </c>
      <c r="O312" s="47"/>
      <c r="P312" s="230">
        <f>O312*H312</f>
        <v>0</v>
      </c>
      <c r="Q312" s="230">
        <v>0.001</v>
      </c>
      <c r="R312" s="230">
        <f>Q312*H312</f>
        <v>0.019260000000000003</v>
      </c>
      <c r="S312" s="230">
        <v>0</v>
      </c>
      <c r="T312" s="231">
        <f>S312*H312</f>
        <v>0</v>
      </c>
      <c r="AR312" s="24" t="s">
        <v>370</v>
      </c>
      <c r="AT312" s="24" t="s">
        <v>238</v>
      </c>
      <c r="AU312" s="24" t="s">
        <v>82</v>
      </c>
      <c r="AY312" s="24" t="s">
        <v>164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24" t="s">
        <v>80</v>
      </c>
      <c r="BK312" s="232">
        <f>ROUND(I312*H312,2)</f>
        <v>0</v>
      </c>
      <c r="BL312" s="24" t="s">
        <v>193</v>
      </c>
      <c r="BM312" s="24" t="s">
        <v>1042</v>
      </c>
    </row>
    <row r="313" s="11" customFormat="1">
      <c r="B313" s="233"/>
      <c r="C313" s="234"/>
      <c r="D313" s="235" t="s">
        <v>173</v>
      </c>
      <c r="E313" s="236" t="s">
        <v>21</v>
      </c>
      <c r="F313" s="237" t="s">
        <v>991</v>
      </c>
      <c r="G313" s="234"/>
      <c r="H313" s="236" t="s">
        <v>21</v>
      </c>
      <c r="I313" s="238"/>
      <c r="J313" s="234"/>
      <c r="K313" s="234"/>
      <c r="L313" s="239"/>
      <c r="M313" s="240"/>
      <c r="N313" s="241"/>
      <c r="O313" s="241"/>
      <c r="P313" s="241"/>
      <c r="Q313" s="241"/>
      <c r="R313" s="241"/>
      <c r="S313" s="241"/>
      <c r="T313" s="242"/>
      <c r="AT313" s="243" t="s">
        <v>173</v>
      </c>
      <c r="AU313" s="243" t="s">
        <v>82</v>
      </c>
      <c r="AV313" s="11" t="s">
        <v>80</v>
      </c>
      <c r="AW313" s="11" t="s">
        <v>35</v>
      </c>
      <c r="AX313" s="11" t="s">
        <v>72</v>
      </c>
      <c r="AY313" s="243" t="s">
        <v>164</v>
      </c>
    </row>
    <row r="314" s="11" customFormat="1">
      <c r="B314" s="233"/>
      <c r="C314" s="234"/>
      <c r="D314" s="235" t="s">
        <v>173</v>
      </c>
      <c r="E314" s="236" t="s">
        <v>21</v>
      </c>
      <c r="F314" s="237" t="s">
        <v>654</v>
      </c>
      <c r="G314" s="234"/>
      <c r="H314" s="236" t="s">
        <v>21</v>
      </c>
      <c r="I314" s="238"/>
      <c r="J314" s="234"/>
      <c r="K314" s="234"/>
      <c r="L314" s="239"/>
      <c r="M314" s="240"/>
      <c r="N314" s="241"/>
      <c r="O314" s="241"/>
      <c r="P314" s="241"/>
      <c r="Q314" s="241"/>
      <c r="R314" s="241"/>
      <c r="S314" s="241"/>
      <c r="T314" s="242"/>
      <c r="AT314" s="243" t="s">
        <v>173</v>
      </c>
      <c r="AU314" s="243" t="s">
        <v>82</v>
      </c>
      <c r="AV314" s="11" t="s">
        <v>80</v>
      </c>
      <c r="AW314" s="11" t="s">
        <v>35</v>
      </c>
      <c r="AX314" s="11" t="s">
        <v>72</v>
      </c>
      <c r="AY314" s="243" t="s">
        <v>164</v>
      </c>
    </row>
    <row r="315" s="11" customFormat="1">
      <c r="B315" s="233"/>
      <c r="C315" s="234"/>
      <c r="D315" s="235" t="s">
        <v>173</v>
      </c>
      <c r="E315" s="236" t="s">
        <v>21</v>
      </c>
      <c r="F315" s="237" t="s">
        <v>655</v>
      </c>
      <c r="G315" s="234"/>
      <c r="H315" s="236" t="s">
        <v>21</v>
      </c>
      <c r="I315" s="238"/>
      <c r="J315" s="234"/>
      <c r="K315" s="234"/>
      <c r="L315" s="239"/>
      <c r="M315" s="240"/>
      <c r="N315" s="241"/>
      <c r="O315" s="241"/>
      <c r="P315" s="241"/>
      <c r="Q315" s="241"/>
      <c r="R315" s="241"/>
      <c r="S315" s="241"/>
      <c r="T315" s="242"/>
      <c r="AT315" s="243" t="s">
        <v>173</v>
      </c>
      <c r="AU315" s="243" t="s">
        <v>82</v>
      </c>
      <c r="AV315" s="11" t="s">
        <v>80</v>
      </c>
      <c r="AW315" s="11" t="s">
        <v>35</v>
      </c>
      <c r="AX315" s="11" t="s">
        <v>72</v>
      </c>
      <c r="AY315" s="243" t="s">
        <v>164</v>
      </c>
    </row>
    <row r="316" s="12" customFormat="1">
      <c r="B316" s="244"/>
      <c r="C316" s="245"/>
      <c r="D316" s="235" t="s">
        <v>173</v>
      </c>
      <c r="E316" s="246" t="s">
        <v>21</v>
      </c>
      <c r="F316" s="247" t="s">
        <v>1043</v>
      </c>
      <c r="G316" s="245"/>
      <c r="H316" s="248">
        <v>19.260000000000002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AT316" s="254" t="s">
        <v>173</v>
      </c>
      <c r="AU316" s="254" t="s">
        <v>82</v>
      </c>
      <c r="AV316" s="12" t="s">
        <v>82</v>
      </c>
      <c r="AW316" s="12" t="s">
        <v>35</v>
      </c>
      <c r="AX316" s="12" t="s">
        <v>72</v>
      </c>
      <c r="AY316" s="254" t="s">
        <v>164</v>
      </c>
    </row>
    <row r="317" s="13" customFormat="1">
      <c r="B317" s="255"/>
      <c r="C317" s="256"/>
      <c r="D317" s="235" t="s">
        <v>173</v>
      </c>
      <c r="E317" s="257" t="s">
        <v>21</v>
      </c>
      <c r="F317" s="258" t="s">
        <v>177</v>
      </c>
      <c r="G317" s="256"/>
      <c r="H317" s="259">
        <v>19.260000000000002</v>
      </c>
      <c r="I317" s="260"/>
      <c r="J317" s="256"/>
      <c r="K317" s="256"/>
      <c r="L317" s="261"/>
      <c r="M317" s="262"/>
      <c r="N317" s="263"/>
      <c r="O317" s="263"/>
      <c r="P317" s="263"/>
      <c r="Q317" s="263"/>
      <c r="R317" s="263"/>
      <c r="S317" s="263"/>
      <c r="T317" s="264"/>
      <c r="AT317" s="265" t="s">
        <v>173</v>
      </c>
      <c r="AU317" s="265" t="s">
        <v>82</v>
      </c>
      <c r="AV317" s="13" t="s">
        <v>171</v>
      </c>
      <c r="AW317" s="13" t="s">
        <v>35</v>
      </c>
      <c r="AX317" s="13" t="s">
        <v>80</v>
      </c>
      <c r="AY317" s="265" t="s">
        <v>164</v>
      </c>
    </row>
    <row r="318" s="1" customFormat="1" ht="25.5" customHeight="1">
      <c r="B318" s="46"/>
      <c r="C318" s="221" t="s">
        <v>403</v>
      </c>
      <c r="D318" s="221" t="s">
        <v>166</v>
      </c>
      <c r="E318" s="222" t="s">
        <v>651</v>
      </c>
      <c r="F318" s="223" t="s">
        <v>652</v>
      </c>
      <c r="G318" s="224" t="s">
        <v>169</v>
      </c>
      <c r="H318" s="225">
        <v>1.28</v>
      </c>
      <c r="I318" s="226"/>
      <c r="J318" s="227">
        <f>ROUND(I318*H318,2)</f>
        <v>0</v>
      </c>
      <c r="K318" s="223" t="s">
        <v>170</v>
      </c>
      <c r="L318" s="72"/>
      <c r="M318" s="228" t="s">
        <v>21</v>
      </c>
      <c r="N318" s="229" t="s">
        <v>43</v>
      </c>
      <c r="O318" s="47"/>
      <c r="P318" s="230">
        <f>O318*H318</f>
        <v>0</v>
      </c>
      <c r="Q318" s="230">
        <v>0</v>
      </c>
      <c r="R318" s="230">
        <f>Q318*H318</f>
        <v>0</v>
      </c>
      <c r="S318" s="230">
        <v>0</v>
      </c>
      <c r="T318" s="231">
        <f>S318*H318</f>
        <v>0</v>
      </c>
      <c r="AR318" s="24" t="s">
        <v>193</v>
      </c>
      <c r="AT318" s="24" t="s">
        <v>166</v>
      </c>
      <c r="AU318" s="24" t="s">
        <v>82</v>
      </c>
      <c r="AY318" s="24" t="s">
        <v>164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24" t="s">
        <v>80</v>
      </c>
      <c r="BK318" s="232">
        <f>ROUND(I318*H318,2)</f>
        <v>0</v>
      </c>
      <c r="BL318" s="24" t="s">
        <v>193</v>
      </c>
      <c r="BM318" s="24" t="s">
        <v>1044</v>
      </c>
    </row>
    <row r="319" s="11" customFormat="1">
      <c r="B319" s="233"/>
      <c r="C319" s="234"/>
      <c r="D319" s="235" t="s">
        <v>173</v>
      </c>
      <c r="E319" s="236" t="s">
        <v>21</v>
      </c>
      <c r="F319" s="237" t="s">
        <v>991</v>
      </c>
      <c r="G319" s="234"/>
      <c r="H319" s="236" t="s">
        <v>21</v>
      </c>
      <c r="I319" s="238"/>
      <c r="J319" s="234"/>
      <c r="K319" s="234"/>
      <c r="L319" s="239"/>
      <c r="M319" s="240"/>
      <c r="N319" s="241"/>
      <c r="O319" s="241"/>
      <c r="P319" s="241"/>
      <c r="Q319" s="241"/>
      <c r="R319" s="241"/>
      <c r="S319" s="241"/>
      <c r="T319" s="242"/>
      <c r="AT319" s="243" t="s">
        <v>173</v>
      </c>
      <c r="AU319" s="243" t="s">
        <v>82</v>
      </c>
      <c r="AV319" s="11" t="s">
        <v>80</v>
      </c>
      <c r="AW319" s="11" t="s">
        <v>35</v>
      </c>
      <c r="AX319" s="11" t="s">
        <v>72</v>
      </c>
      <c r="AY319" s="243" t="s">
        <v>164</v>
      </c>
    </row>
    <row r="320" s="11" customFormat="1">
      <c r="B320" s="233"/>
      <c r="C320" s="234"/>
      <c r="D320" s="235" t="s">
        <v>173</v>
      </c>
      <c r="E320" s="236" t="s">
        <v>21</v>
      </c>
      <c r="F320" s="237" t="s">
        <v>942</v>
      </c>
      <c r="G320" s="234"/>
      <c r="H320" s="236" t="s">
        <v>21</v>
      </c>
      <c r="I320" s="238"/>
      <c r="J320" s="234"/>
      <c r="K320" s="234"/>
      <c r="L320" s="239"/>
      <c r="M320" s="240"/>
      <c r="N320" s="241"/>
      <c r="O320" s="241"/>
      <c r="P320" s="241"/>
      <c r="Q320" s="241"/>
      <c r="R320" s="241"/>
      <c r="S320" s="241"/>
      <c r="T320" s="242"/>
      <c r="AT320" s="243" t="s">
        <v>173</v>
      </c>
      <c r="AU320" s="243" t="s">
        <v>82</v>
      </c>
      <c r="AV320" s="11" t="s">
        <v>80</v>
      </c>
      <c r="AW320" s="11" t="s">
        <v>35</v>
      </c>
      <c r="AX320" s="11" t="s">
        <v>72</v>
      </c>
      <c r="AY320" s="243" t="s">
        <v>164</v>
      </c>
    </row>
    <row r="321" s="11" customFormat="1">
      <c r="B321" s="233"/>
      <c r="C321" s="234"/>
      <c r="D321" s="235" t="s">
        <v>173</v>
      </c>
      <c r="E321" s="236" t="s">
        <v>21</v>
      </c>
      <c r="F321" s="237" t="s">
        <v>655</v>
      </c>
      <c r="G321" s="234"/>
      <c r="H321" s="236" t="s">
        <v>21</v>
      </c>
      <c r="I321" s="238"/>
      <c r="J321" s="234"/>
      <c r="K321" s="234"/>
      <c r="L321" s="239"/>
      <c r="M321" s="240"/>
      <c r="N321" s="241"/>
      <c r="O321" s="241"/>
      <c r="P321" s="241"/>
      <c r="Q321" s="241"/>
      <c r="R321" s="241"/>
      <c r="S321" s="241"/>
      <c r="T321" s="242"/>
      <c r="AT321" s="243" t="s">
        <v>173</v>
      </c>
      <c r="AU321" s="243" t="s">
        <v>82</v>
      </c>
      <c r="AV321" s="11" t="s">
        <v>80</v>
      </c>
      <c r="AW321" s="11" t="s">
        <v>35</v>
      </c>
      <c r="AX321" s="11" t="s">
        <v>72</v>
      </c>
      <c r="AY321" s="243" t="s">
        <v>164</v>
      </c>
    </row>
    <row r="322" s="12" customFormat="1">
      <c r="B322" s="244"/>
      <c r="C322" s="245"/>
      <c r="D322" s="235" t="s">
        <v>173</v>
      </c>
      <c r="E322" s="246" t="s">
        <v>21</v>
      </c>
      <c r="F322" s="247" t="s">
        <v>1045</v>
      </c>
      <c r="G322" s="245"/>
      <c r="H322" s="248">
        <v>1.28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AT322" s="254" t="s">
        <v>173</v>
      </c>
      <c r="AU322" s="254" t="s">
        <v>82</v>
      </c>
      <c r="AV322" s="12" t="s">
        <v>82</v>
      </c>
      <c r="AW322" s="12" t="s">
        <v>35</v>
      </c>
      <c r="AX322" s="12" t="s">
        <v>72</v>
      </c>
      <c r="AY322" s="254" t="s">
        <v>164</v>
      </c>
    </row>
    <row r="323" s="13" customFormat="1">
      <c r="B323" s="255"/>
      <c r="C323" s="256"/>
      <c r="D323" s="235" t="s">
        <v>173</v>
      </c>
      <c r="E323" s="257" t="s">
        <v>21</v>
      </c>
      <c r="F323" s="258" t="s">
        <v>177</v>
      </c>
      <c r="G323" s="256"/>
      <c r="H323" s="259">
        <v>1.28</v>
      </c>
      <c r="I323" s="260"/>
      <c r="J323" s="256"/>
      <c r="K323" s="256"/>
      <c r="L323" s="261"/>
      <c r="M323" s="262"/>
      <c r="N323" s="263"/>
      <c r="O323" s="263"/>
      <c r="P323" s="263"/>
      <c r="Q323" s="263"/>
      <c r="R323" s="263"/>
      <c r="S323" s="263"/>
      <c r="T323" s="264"/>
      <c r="AT323" s="265" t="s">
        <v>173</v>
      </c>
      <c r="AU323" s="265" t="s">
        <v>82</v>
      </c>
      <c r="AV323" s="13" t="s">
        <v>171</v>
      </c>
      <c r="AW323" s="13" t="s">
        <v>35</v>
      </c>
      <c r="AX323" s="13" t="s">
        <v>80</v>
      </c>
      <c r="AY323" s="265" t="s">
        <v>164</v>
      </c>
    </row>
    <row r="324" s="1" customFormat="1" ht="16.5" customHeight="1">
      <c r="B324" s="46"/>
      <c r="C324" s="266" t="s">
        <v>416</v>
      </c>
      <c r="D324" s="266" t="s">
        <v>238</v>
      </c>
      <c r="E324" s="267" t="s">
        <v>658</v>
      </c>
      <c r="F324" s="268" t="s">
        <v>659</v>
      </c>
      <c r="G324" s="269" t="s">
        <v>340</v>
      </c>
      <c r="H324" s="270">
        <v>0.76800000000000002</v>
      </c>
      <c r="I324" s="271"/>
      <c r="J324" s="272">
        <f>ROUND(I324*H324,2)</f>
        <v>0</v>
      </c>
      <c r="K324" s="268" t="s">
        <v>21</v>
      </c>
      <c r="L324" s="273"/>
      <c r="M324" s="274" t="s">
        <v>21</v>
      </c>
      <c r="N324" s="275" t="s">
        <v>43</v>
      </c>
      <c r="O324" s="47"/>
      <c r="P324" s="230">
        <f>O324*H324</f>
        <v>0</v>
      </c>
      <c r="Q324" s="230">
        <v>0.001</v>
      </c>
      <c r="R324" s="230">
        <f>Q324*H324</f>
        <v>0.00076800000000000002</v>
      </c>
      <c r="S324" s="230">
        <v>0</v>
      </c>
      <c r="T324" s="231">
        <f>S324*H324</f>
        <v>0</v>
      </c>
      <c r="AR324" s="24" t="s">
        <v>370</v>
      </c>
      <c r="AT324" s="24" t="s">
        <v>238</v>
      </c>
      <c r="AU324" s="24" t="s">
        <v>82</v>
      </c>
      <c r="AY324" s="24" t="s">
        <v>164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24" t="s">
        <v>80</v>
      </c>
      <c r="BK324" s="232">
        <f>ROUND(I324*H324,2)</f>
        <v>0</v>
      </c>
      <c r="BL324" s="24" t="s">
        <v>193</v>
      </c>
      <c r="BM324" s="24" t="s">
        <v>1046</v>
      </c>
    </row>
    <row r="325" s="11" customFormat="1">
      <c r="B325" s="233"/>
      <c r="C325" s="234"/>
      <c r="D325" s="235" t="s">
        <v>173</v>
      </c>
      <c r="E325" s="236" t="s">
        <v>21</v>
      </c>
      <c r="F325" s="237" t="s">
        <v>991</v>
      </c>
      <c r="G325" s="234"/>
      <c r="H325" s="236" t="s">
        <v>21</v>
      </c>
      <c r="I325" s="238"/>
      <c r="J325" s="234"/>
      <c r="K325" s="234"/>
      <c r="L325" s="239"/>
      <c r="M325" s="240"/>
      <c r="N325" s="241"/>
      <c r="O325" s="241"/>
      <c r="P325" s="241"/>
      <c r="Q325" s="241"/>
      <c r="R325" s="241"/>
      <c r="S325" s="241"/>
      <c r="T325" s="242"/>
      <c r="AT325" s="243" t="s">
        <v>173</v>
      </c>
      <c r="AU325" s="243" t="s">
        <v>82</v>
      </c>
      <c r="AV325" s="11" t="s">
        <v>80</v>
      </c>
      <c r="AW325" s="11" t="s">
        <v>35</v>
      </c>
      <c r="AX325" s="11" t="s">
        <v>72</v>
      </c>
      <c r="AY325" s="243" t="s">
        <v>164</v>
      </c>
    </row>
    <row r="326" s="11" customFormat="1">
      <c r="B326" s="233"/>
      <c r="C326" s="234"/>
      <c r="D326" s="235" t="s">
        <v>173</v>
      </c>
      <c r="E326" s="236" t="s">
        <v>21</v>
      </c>
      <c r="F326" s="237" t="s">
        <v>942</v>
      </c>
      <c r="G326" s="234"/>
      <c r="H326" s="236" t="s">
        <v>21</v>
      </c>
      <c r="I326" s="238"/>
      <c r="J326" s="234"/>
      <c r="K326" s="234"/>
      <c r="L326" s="239"/>
      <c r="M326" s="240"/>
      <c r="N326" s="241"/>
      <c r="O326" s="241"/>
      <c r="P326" s="241"/>
      <c r="Q326" s="241"/>
      <c r="R326" s="241"/>
      <c r="S326" s="241"/>
      <c r="T326" s="242"/>
      <c r="AT326" s="243" t="s">
        <v>173</v>
      </c>
      <c r="AU326" s="243" t="s">
        <v>82</v>
      </c>
      <c r="AV326" s="11" t="s">
        <v>80</v>
      </c>
      <c r="AW326" s="11" t="s">
        <v>35</v>
      </c>
      <c r="AX326" s="11" t="s">
        <v>72</v>
      </c>
      <c r="AY326" s="243" t="s">
        <v>164</v>
      </c>
    </row>
    <row r="327" s="11" customFormat="1">
      <c r="B327" s="233"/>
      <c r="C327" s="234"/>
      <c r="D327" s="235" t="s">
        <v>173</v>
      </c>
      <c r="E327" s="236" t="s">
        <v>21</v>
      </c>
      <c r="F327" s="237" t="s">
        <v>655</v>
      </c>
      <c r="G327" s="234"/>
      <c r="H327" s="236" t="s">
        <v>21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AT327" s="243" t="s">
        <v>173</v>
      </c>
      <c r="AU327" s="243" t="s">
        <v>82</v>
      </c>
      <c r="AV327" s="11" t="s">
        <v>80</v>
      </c>
      <c r="AW327" s="11" t="s">
        <v>35</v>
      </c>
      <c r="AX327" s="11" t="s">
        <v>72</v>
      </c>
      <c r="AY327" s="243" t="s">
        <v>164</v>
      </c>
    </row>
    <row r="328" s="12" customFormat="1">
      <c r="B328" s="244"/>
      <c r="C328" s="245"/>
      <c r="D328" s="235" t="s">
        <v>173</v>
      </c>
      <c r="E328" s="246" t="s">
        <v>21</v>
      </c>
      <c r="F328" s="247" t="s">
        <v>1047</v>
      </c>
      <c r="G328" s="245"/>
      <c r="H328" s="248">
        <v>0.76800000000000002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AT328" s="254" t="s">
        <v>173</v>
      </c>
      <c r="AU328" s="254" t="s">
        <v>82</v>
      </c>
      <c r="AV328" s="12" t="s">
        <v>82</v>
      </c>
      <c r="AW328" s="12" t="s">
        <v>35</v>
      </c>
      <c r="AX328" s="12" t="s">
        <v>72</v>
      </c>
      <c r="AY328" s="254" t="s">
        <v>164</v>
      </c>
    </row>
    <row r="329" s="13" customFormat="1">
      <c r="B329" s="255"/>
      <c r="C329" s="256"/>
      <c r="D329" s="235" t="s">
        <v>173</v>
      </c>
      <c r="E329" s="257" t="s">
        <v>21</v>
      </c>
      <c r="F329" s="258" t="s">
        <v>177</v>
      </c>
      <c r="G329" s="256"/>
      <c r="H329" s="259">
        <v>0.76800000000000002</v>
      </c>
      <c r="I329" s="260"/>
      <c r="J329" s="256"/>
      <c r="K329" s="256"/>
      <c r="L329" s="261"/>
      <c r="M329" s="262"/>
      <c r="N329" s="263"/>
      <c r="O329" s="263"/>
      <c r="P329" s="263"/>
      <c r="Q329" s="263"/>
      <c r="R329" s="263"/>
      <c r="S329" s="263"/>
      <c r="T329" s="264"/>
      <c r="AT329" s="265" t="s">
        <v>173</v>
      </c>
      <c r="AU329" s="265" t="s">
        <v>82</v>
      </c>
      <c r="AV329" s="13" t="s">
        <v>171</v>
      </c>
      <c r="AW329" s="13" t="s">
        <v>35</v>
      </c>
      <c r="AX329" s="13" t="s">
        <v>80</v>
      </c>
      <c r="AY329" s="265" t="s">
        <v>164</v>
      </c>
    </row>
    <row r="330" s="1" customFormat="1" ht="25.5" customHeight="1">
      <c r="B330" s="46"/>
      <c r="C330" s="221" t="s">
        <v>423</v>
      </c>
      <c r="D330" s="221" t="s">
        <v>166</v>
      </c>
      <c r="E330" s="222" t="s">
        <v>666</v>
      </c>
      <c r="F330" s="223" t="s">
        <v>667</v>
      </c>
      <c r="G330" s="224" t="s">
        <v>169</v>
      </c>
      <c r="H330" s="225">
        <v>32.100000000000001</v>
      </c>
      <c r="I330" s="226"/>
      <c r="J330" s="227">
        <f>ROUND(I330*H330,2)</f>
        <v>0</v>
      </c>
      <c r="K330" s="223" t="s">
        <v>170</v>
      </c>
      <c r="L330" s="72"/>
      <c r="M330" s="228" t="s">
        <v>21</v>
      </c>
      <c r="N330" s="229" t="s">
        <v>43</v>
      </c>
      <c r="O330" s="47"/>
      <c r="P330" s="230">
        <f>O330*H330</f>
        <v>0</v>
      </c>
      <c r="Q330" s="230">
        <v>0</v>
      </c>
      <c r="R330" s="230">
        <f>Q330*H330</f>
        <v>0</v>
      </c>
      <c r="S330" s="230">
        <v>0</v>
      </c>
      <c r="T330" s="231">
        <f>S330*H330</f>
        <v>0</v>
      </c>
      <c r="AR330" s="24" t="s">
        <v>193</v>
      </c>
      <c r="AT330" s="24" t="s">
        <v>166</v>
      </c>
      <c r="AU330" s="24" t="s">
        <v>82</v>
      </c>
      <c r="AY330" s="24" t="s">
        <v>164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24" t="s">
        <v>80</v>
      </c>
      <c r="BK330" s="232">
        <f>ROUND(I330*H330,2)</f>
        <v>0</v>
      </c>
      <c r="BL330" s="24" t="s">
        <v>193</v>
      </c>
      <c r="BM330" s="24" t="s">
        <v>1048</v>
      </c>
    </row>
    <row r="331" s="11" customFormat="1">
      <c r="B331" s="233"/>
      <c r="C331" s="234"/>
      <c r="D331" s="235" t="s">
        <v>173</v>
      </c>
      <c r="E331" s="236" t="s">
        <v>21</v>
      </c>
      <c r="F331" s="237" t="s">
        <v>991</v>
      </c>
      <c r="G331" s="234"/>
      <c r="H331" s="236" t="s">
        <v>21</v>
      </c>
      <c r="I331" s="238"/>
      <c r="J331" s="234"/>
      <c r="K331" s="234"/>
      <c r="L331" s="239"/>
      <c r="M331" s="240"/>
      <c r="N331" s="241"/>
      <c r="O331" s="241"/>
      <c r="P331" s="241"/>
      <c r="Q331" s="241"/>
      <c r="R331" s="241"/>
      <c r="S331" s="241"/>
      <c r="T331" s="242"/>
      <c r="AT331" s="243" t="s">
        <v>173</v>
      </c>
      <c r="AU331" s="243" t="s">
        <v>82</v>
      </c>
      <c r="AV331" s="11" t="s">
        <v>80</v>
      </c>
      <c r="AW331" s="11" t="s">
        <v>35</v>
      </c>
      <c r="AX331" s="11" t="s">
        <v>72</v>
      </c>
      <c r="AY331" s="243" t="s">
        <v>164</v>
      </c>
    </row>
    <row r="332" s="11" customFormat="1">
      <c r="B332" s="233"/>
      <c r="C332" s="234"/>
      <c r="D332" s="235" t="s">
        <v>173</v>
      </c>
      <c r="E332" s="236" t="s">
        <v>21</v>
      </c>
      <c r="F332" s="237" t="s">
        <v>654</v>
      </c>
      <c r="G332" s="234"/>
      <c r="H332" s="236" t="s">
        <v>21</v>
      </c>
      <c r="I332" s="238"/>
      <c r="J332" s="234"/>
      <c r="K332" s="234"/>
      <c r="L332" s="239"/>
      <c r="M332" s="240"/>
      <c r="N332" s="241"/>
      <c r="O332" s="241"/>
      <c r="P332" s="241"/>
      <c r="Q332" s="241"/>
      <c r="R332" s="241"/>
      <c r="S332" s="241"/>
      <c r="T332" s="242"/>
      <c r="AT332" s="243" t="s">
        <v>173</v>
      </c>
      <c r="AU332" s="243" t="s">
        <v>82</v>
      </c>
      <c r="AV332" s="11" t="s">
        <v>80</v>
      </c>
      <c r="AW332" s="11" t="s">
        <v>35</v>
      </c>
      <c r="AX332" s="11" t="s">
        <v>72</v>
      </c>
      <c r="AY332" s="243" t="s">
        <v>164</v>
      </c>
    </row>
    <row r="333" s="11" customFormat="1">
      <c r="B333" s="233"/>
      <c r="C333" s="234"/>
      <c r="D333" s="235" t="s">
        <v>173</v>
      </c>
      <c r="E333" s="236" t="s">
        <v>21</v>
      </c>
      <c r="F333" s="237" t="s">
        <v>669</v>
      </c>
      <c r="G333" s="234"/>
      <c r="H333" s="236" t="s">
        <v>21</v>
      </c>
      <c r="I333" s="238"/>
      <c r="J333" s="234"/>
      <c r="K333" s="234"/>
      <c r="L333" s="239"/>
      <c r="M333" s="240"/>
      <c r="N333" s="241"/>
      <c r="O333" s="241"/>
      <c r="P333" s="241"/>
      <c r="Q333" s="241"/>
      <c r="R333" s="241"/>
      <c r="S333" s="241"/>
      <c r="T333" s="242"/>
      <c r="AT333" s="243" t="s">
        <v>173</v>
      </c>
      <c r="AU333" s="243" t="s">
        <v>82</v>
      </c>
      <c r="AV333" s="11" t="s">
        <v>80</v>
      </c>
      <c r="AW333" s="11" t="s">
        <v>35</v>
      </c>
      <c r="AX333" s="11" t="s">
        <v>72</v>
      </c>
      <c r="AY333" s="243" t="s">
        <v>164</v>
      </c>
    </row>
    <row r="334" s="12" customFormat="1">
      <c r="B334" s="244"/>
      <c r="C334" s="245"/>
      <c r="D334" s="235" t="s">
        <v>173</v>
      </c>
      <c r="E334" s="246" t="s">
        <v>21</v>
      </c>
      <c r="F334" s="247" t="s">
        <v>992</v>
      </c>
      <c r="G334" s="245"/>
      <c r="H334" s="248">
        <v>32.100000000000001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AT334" s="254" t="s">
        <v>173</v>
      </c>
      <c r="AU334" s="254" t="s">
        <v>82</v>
      </c>
      <c r="AV334" s="12" t="s">
        <v>82</v>
      </c>
      <c r="AW334" s="12" t="s">
        <v>35</v>
      </c>
      <c r="AX334" s="12" t="s">
        <v>72</v>
      </c>
      <c r="AY334" s="254" t="s">
        <v>164</v>
      </c>
    </row>
    <row r="335" s="13" customFormat="1">
      <c r="B335" s="255"/>
      <c r="C335" s="256"/>
      <c r="D335" s="235" t="s">
        <v>173</v>
      </c>
      <c r="E335" s="257" t="s">
        <v>21</v>
      </c>
      <c r="F335" s="258" t="s">
        <v>177</v>
      </c>
      <c r="G335" s="256"/>
      <c r="H335" s="259">
        <v>32.100000000000001</v>
      </c>
      <c r="I335" s="260"/>
      <c r="J335" s="256"/>
      <c r="K335" s="256"/>
      <c r="L335" s="261"/>
      <c r="M335" s="262"/>
      <c r="N335" s="263"/>
      <c r="O335" s="263"/>
      <c r="P335" s="263"/>
      <c r="Q335" s="263"/>
      <c r="R335" s="263"/>
      <c r="S335" s="263"/>
      <c r="T335" s="264"/>
      <c r="AT335" s="265" t="s">
        <v>173</v>
      </c>
      <c r="AU335" s="265" t="s">
        <v>82</v>
      </c>
      <c r="AV335" s="13" t="s">
        <v>171</v>
      </c>
      <c r="AW335" s="13" t="s">
        <v>35</v>
      </c>
      <c r="AX335" s="13" t="s">
        <v>80</v>
      </c>
      <c r="AY335" s="265" t="s">
        <v>164</v>
      </c>
    </row>
    <row r="336" s="1" customFormat="1" ht="16.5" customHeight="1">
      <c r="B336" s="46"/>
      <c r="C336" s="266" t="s">
        <v>429</v>
      </c>
      <c r="D336" s="266" t="s">
        <v>238</v>
      </c>
      <c r="E336" s="267" t="s">
        <v>676</v>
      </c>
      <c r="F336" s="268" t="s">
        <v>677</v>
      </c>
      <c r="G336" s="269" t="s">
        <v>340</v>
      </c>
      <c r="H336" s="270">
        <v>192.59999999999999</v>
      </c>
      <c r="I336" s="271"/>
      <c r="J336" s="272">
        <f>ROUND(I336*H336,2)</f>
        <v>0</v>
      </c>
      <c r="K336" s="268" t="s">
        <v>21</v>
      </c>
      <c r="L336" s="273"/>
      <c r="M336" s="274" t="s">
        <v>21</v>
      </c>
      <c r="N336" s="275" t="s">
        <v>43</v>
      </c>
      <c r="O336" s="47"/>
      <c r="P336" s="230">
        <f>O336*H336</f>
        <v>0</v>
      </c>
      <c r="Q336" s="230">
        <v>0.001</v>
      </c>
      <c r="R336" s="230">
        <f>Q336*H336</f>
        <v>0.19259999999999999</v>
      </c>
      <c r="S336" s="230">
        <v>0</v>
      </c>
      <c r="T336" s="231">
        <f>S336*H336</f>
        <v>0</v>
      </c>
      <c r="AR336" s="24" t="s">
        <v>370</v>
      </c>
      <c r="AT336" s="24" t="s">
        <v>238</v>
      </c>
      <c r="AU336" s="24" t="s">
        <v>82</v>
      </c>
      <c r="AY336" s="24" t="s">
        <v>164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24" t="s">
        <v>80</v>
      </c>
      <c r="BK336" s="232">
        <f>ROUND(I336*H336,2)</f>
        <v>0</v>
      </c>
      <c r="BL336" s="24" t="s">
        <v>193</v>
      </c>
      <c r="BM336" s="24" t="s">
        <v>1049</v>
      </c>
    </row>
    <row r="337" s="11" customFormat="1">
      <c r="B337" s="233"/>
      <c r="C337" s="234"/>
      <c r="D337" s="235" t="s">
        <v>173</v>
      </c>
      <c r="E337" s="236" t="s">
        <v>21</v>
      </c>
      <c r="F337" s="237" t="s">
        <v>991</v>
      </c>
      <c r="G337" s="234"/>
      <c r="H337" s="236" t="s">
        <v>21</v>
      </c>
      <c r="I337" s="238"/>
      <c r="J337" s="234"/>
      <c r="K337" s="234"/>
      <c r="L337" s="239"/>
      <c r="M337" s="240"/>
      <c r="N337" s="241"/>
      <c r="O337" s="241"/>
      <c r="P337" s="241"/>
      <c r="Q337" s="241"/>
      <c r="R337" s="241"/>
      <c r="S337" s="241"/>
      <c r="T337" s="242"/>
      <c r="AT337" s="243" t="s">
        <v>173</v>
      </c>
      <c r="AU337" s="243" t="s">
        <v>82</v>
      </c>
      <c r="AV337" s="11" t="s">
        <v>80</v>
      </c>
      <c r="AW337" s="11" t="s">
        <v>35</v>
      </c>
      <c r="AX337" s="11" t="s">
        <v>72</v>
      </c>
      <c r="AY337" s="243" t="s">
        <v>164</v>
      </c>
    </row>
    <row r="338" s="11" customFormat="1">
      <c r="B338" s="233"/>
      <c r="C338" s="234"/>
      <c r="D338" s="235" t="s">
        <v>173</v>
      </c>
      <c r="E338" s="236" t="s">
        <v>21</v>
      </c>
      <c r="F338" s="237" t="s">
        <v>654</v>
      </c>
      <c r="G338" s="234"/>
      <c r="H338" s="236" t="s">
        <v>21</v>
      </c>
      <c r="I338" s="238"/>
      <c r="J338" s="234"/>
      <c r="K338" s="234"/>
      <c r="L338" s="239"/>
      <c r="M338" s="240"/>
      <c r="N338" s="241"/>
      <c r="O338" s="241"/>
      <c r="P338" s="241"/>
      <c r="Q338" s="241"/>
      <c r="R338" s="241"/>
      <c r="S338" s="241"/>
      <c r="T338" s="242"/>
      <c r="AT338" s="243" t="s">
        <v>173</v>
      </c>
      <c r="AU338" s="243" t="s">
        <v>82</v>
      </c>
      <c r="AV338" s="11" t="s">
        <v>80</v>
      </c>
      <c r="AW338" s="11" t="s">
        <v>35</v>
      </c>
      <c r="AX338" s="11" t="s">
        <v>72</v>
      </c>
      <c r="AY338" s="243" t="s">
        <v>164</v>
      </c>
    </row>
    <row r="339" s="11" customFormat="1">
      <c r="B339" s="233"/>
      <c r="C339" s="234"/>
      <c r="D339" s="235" t="s">
        <v>173</v>
      </c>
      <c r="E339" s="236" t="s">
        <v>21</v>
      </c>
      <c r="F339" s="237" t="s">
        <v>669</v>
      </c>
      <c r="G339" s="234"/>
      <c r="H339" s="236" t="s">
        <v>21</v>
      </c>
      <c r="I339" s="238"/>
      <c r="J339" s="234"/>
      <c r="K339" s="234"/>
      <c r="L339" s="239"/>
      <c r="M339" s="240"/>
      <c r="N339" s="241"/>
      <c r="O339" s="241"/>
      <c r="P339" s="241"/>
      <c r="Q339" s="241"/>
      <c r="R339" s="241"/>
      <c r="S339" s="241"/>
      <c r="T339" s="242"/>
      <c r="AT339" s="243" t="s">
        <v>173</v>
      </c>
      <c r="AU339" s="243" t="s">
        <v>82</v>
      </c>
      <c r="AV339" s="11" t="s">
        <v>80</v>
      </c>
      <c r="AW339" s="11" t="s">
        <v>35</v>
      </c>
      <c r="AX339" s="11" t="s">
        <v>72</v>
      </c>
      <c r="AY339" s="243" t="s">
        <v>164</v>
      </c>
    </row>
    <row r="340" s="12" customFormat="1">
      <c r="B340" s="244"/>
      <c r="C340" s="245"/>
      <c r="D340" s="235" t="s">
        <v>173</v>
      </c>
      <c r="E340" s="246" t="s">
        <v>21</v>
      </c>
      <c r="F340" s="247" t="s">
        <v>998</v>
      </c>
      <c r="G340" s="245"/>
      <c r="H340" s="248">
        <v>192.59999999999999</v>
      </c>
      <c r="I340" s="249"/>
      <c r="J340" s="245"/>
      <c r="K340" s="245"/>
      <c r="L340" s="250"/>
      <c r="M340" s="251"/>
      <c r="N340" s="252"/>
      <c r="O340" s="252"/>
      <c r="P340" s="252"/>
      <c r="Q340" s="252"/>
      <c r="R340" s="252"/>
      <c r="S340" s="252"/>
      <c r="T340" s="253"/>
      <c r="AT340" s="254" t="s">
        <v>173</v>
      </c>
      <c r="AU340" s="254" t="s">
        <v>82</v>
      </c>
      <c r="AV340" s="12" t="s">
        <v>82</v>
      </c>
      <c r="AW340" s="12" t="s">
        <v>35</v>
      </c>
      <c r="AX340" s="12" t="s">
        <v>72</v>
      </c>
      <c r="AY340" s="254" t="s">
        <v>164</v>
      </c>
    </row>
    <row r="341" s="13" customFormat="1">
      <c r="B341" s="255"/>
      <c r="C341" s="256"/>
      <c r="D341" s="235" t="s">
        <v>173</v>
      </c>
      <c r="E341" s="257" t="s">
        <v>21</v>
      </c>
      <c r="F341" s="258" t="s">
        <v>177</v>
      </c>
      <c r="G341" s="256"/>
      <c r="H341" s="259">
        <v>192.59999999999999</v>
      </c>
      <c r="I341" s="260"/>
      <c r="J341" s="256"/>
      <c r="K341" s="256"/>
      <c r="L341" s="261"/>
      <c r="M341" s="262"/>
      <c r="N341" s="263"/>
      <c r="O341" s="263"/>
      <c r="P341" s="263"/>
      <c r="Q341" s="263"/>
      <c r="R341" s="263"/>
      <c r="S341" s="263"/>
      <c r="T341" s="264"/>
      <c r="AT341" s="265" t="s">
        <v>173</v>
      </c>
      <c r="AU341" s="265" t="s">
        <v>82</v>
      </c>
      <c r="AV341" s="13" t="s">
        <v>171</v>
      </c>
      <c r="AW341" s="13" t="s">
        <v>35</v>
      </c>
      <c r="AX341" s="13" t="s">
        <v>80</v>
      </c>
      <c r="AY341" s="265" t="s">
        <v>164</v>
      </c>
    </row>
    <row r="342" s="1" customFormat="1" ht="25.5" customHeight="1">
      <c r="B342" s="46"/>
      <c r="C342" s="221" t="s">
        <v>438</v>
      </c>
      <c r="D342" s="221" t="s">
        <v>166</v>
      </c>
      <c r="E342" s="222" t="s">
        <v>666</v>
      </c>
      <c r="F342" s="223" t="s">
        <v>667</v>
      </c>
      <c r="G342" s="224" t="s">
        <v>169</v>
      </c>
      <c r="H342" s="225">
        <v>1.28</v>
      </c>
      <c r="I342" s="226"/>
      <c r="J342" s="227">
        <f>ROUND(I342*H342,2)</f>
        <v>0</v>
      </c>
      <c r="K342" s="223" t="s">
        <v>170</v>
      </c>
      <c r="L342" s="72"/>
      <c r="M342" s="228" t="s">
        <v>21</v>
      </c>
      <c r="N342" s="229" t="s">
        <v>43</v>
      </c>
      <c r="O342" s="47"/>
      <c r="P342" s="230">
        <f>O342*H342</f>
        <v>0</v>
      </c>
      <c r="Q342" s="230">
        <v>0</v>
      </c>
      <c r="R342" s="230">
        <f>Q342*H342</f>
        <v>0</v>
      </c>
      <c r="S342" s="230">
        <v>0</v>
      </c>
      <c r="T342" s="231">
        <f>S342*H342</f>
        <v>0</v>
      </c>
      <c r="AR342" s="24" t="s">
        <v>193</v>
      </c>
      <c r="AT342" s="24" t="s">
        <v>166</v>
      </c>
      <c r="AU342" s="24" t="s">
        <v>82</v>
      </c>
      <c r="AY342" s="24" t="s">
        <v>164</v>
      </c>
      <c r="BE342" s="232">
        <f>IF(N342="základní",J342,0)</f>
        <v>0</v>
      </c>
      <c r="BF342" s="232">
        <f>IF(N342="snížená",J342,0)</f>
        <v>0</v>
      </c>
      <c r="BG342" s="232">
        <f>IF(N342="zákl. přenesená",J342,0)</f>
        <v>0</v>
      </c>
      <c r="BH342" s="232">
        <f>IF(N342="sníž. přenesená",J342,0)</f>
        <v>0</v>
      </c>
      <c r="BI342" s="232">
        <f>IF(N342="nulová",J342,0)</f>
        <v>0</v>
      </c>
      <c r="BJ342" s="24" t="s">
        <v>80</v>
      </c>
      <c r="BK342" s="232">
        <f>ROUND(I342*H342,2)</f>
        <v>0</v>
      </c>
      <c r="BL342" s="24" t="s">
        <v>193</v>
      </c>
      <c r="BM342" s="24" t="s">
        <v>1050</v>
      </c>
    </row>
    <row r="343" s="11" customFormat="1">
      <c r="B343" s="233"/>
      <c r="C343" s="234"/>
      <c r="D343" s="235" t="s">
        <v>173</v>
      </c>
      <c r="E343" s="236" t="s">
        <v>21</v>
      </c>
      <c r="F343" s="237" t="s">
        <v>991</v>
      </c>
      <c r="G343" s="234"/>
      <c r="H343" s="236" t="s">
        <v>21</v>
      </c>
      <c r="I343" s="238"/>
      <c r="J343" s="234"/>
      <c r="K343" s="234"/>
      <c r="L343" s="239"/>
      <c r="M343" s="240"/>
      <c r="N343" s="241"/>
      <c r="O343" s="241"/>
      <c r="P343" s="241"/>
      <c r="Q343" s="241"/>
      <c r="R343" s="241"/>
      <c r="S343" s="241"/>
      <c r="T343" s="242"/>
      <c r="AT343" s="243" t="s">
        <v>173</v>
      </c>
      <c r="AU343" s="243" t="s">
        <v>82</v>
      </c>
      <c r="AV343" s="11" t="s">
        <v>80</v>
      </c>
      <c r="AW343" s="11" t="s">
        <v>35</v>
      </c>
      <c r="AX343" s="11" t="s">
        <v>72</v>
      </c>
      <c r="AY343" s="243" t="s">
        <v>164</v>
      </c>
    </row>
    <row r="344" s="11" customFormat="1">
      <c r="B344" s="233"/>
      <c r="C344" s="234"/>
      <c r="D344" s="235" t="s">
        <v>173</v>
      </c>
      <c r="E344" s="236" t="s">
        <v>21</v>
      </c>
      <c r="F344" s="237" t="s">
        <v>942</v>
      </c>
      <c r="G344" s="234"/>
      <c r="H344" s="236" t="s">
        <v>21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AT344" s="243" t="s">
        <v>173</v>
      </c>
      <c r="AU344" s="243" t="s">
        <v>82</v>
      </c>
      <c r="AV344" s="11" t="s">
        <v>80</v>
      </c>
      <c r="AW344" s="11" t="s">
        <v>35</v>
      </c>
      <c r="AX344" s="11" t="s">
        <v>72</v>
      </c>
      <c r="AY344" s="243" t="s">
        <v>164</v>
      </c>
    </row>
    <row r="345" s="11" customFormat="1">
      <c r="B345" s="233"/>
      <c r="C345" s="234"/>
      <c r="D345" s="235" t="s">
        <v>173</v>
      </c>
      <c r="E345" s="236" t="s">
        <v>21</v>
      </c>
      <c r="F345" s="237" t="s">
        <v>669</v>
      </c>
      <c r="G345" s="234"/>
      <c r="H345" s="236" t="s">
        <v>21</v>
      </c>
      <c r="I345" s="238"/>
      <c r="J345" s="234"/>
      <c r="K345" s="234"/>
      <c r="L345" s="239"/>
      <c r="M345" s="240"/>
      <c r="N345" s="241"/>
      <c r="O345" s="241"/>
      <c r="P345" s="241"/>
      <c r="Q345" s="241"/>
      <c r="R345" s="241"/>
      <c r="S345" s="241"/>
      <c r="T345" s="242"/>
      <c r="AT345" s="243" t="s">
        <v>173</v>
      </c>
      <c r="AU345" s="243" t="s">
        <v>82</v>
      </c>
      <c r="AV345" s="11" t="s">
        <v>80</v>
      </c>
      <c r="AW345" s="11" t="s">
        <v>35</v>
      </c>
      <c r="AX345" s="11" t="s">
        <v>72</v>
      </c>
      <c r="AY345" s="243" t="s">
        <v>164</v>
      </c>
    </row>
    <row r="346" s="12" customFormat="1">
      <c r="B346" s="244"/>
      <c r="C346" s="245"/>
      <c r="D346" s="235" t="s">
        <v>173</v>
      </c>
      <c r="E346" s="246" t="s">
        <v>21</v>
      </c>
      <c r="F346" s="247" t="s">
        <v>1045</v>
      </c>
      <c r="G346" s="245"/>
      <c r="H346" s="248">
        <v>1.28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AT346" s="254" t="s">
        <v>173</v>
      </c>
      <c r="AU346" s="254" t="s">
        <v>82</v>
      </c>
      <c r="AV346" s="12" t="s">
        <v>82</v>
      </c>
      <c r="AW346" s="12" t="s">
        <v>35</v>
      </c>
      <c r="AX346" s="12" t="s">
        <v>72</v>
      </c>
      <c r="AY346" s="254" t="s">
        <v>164</v>
      </c>
    </row>
    <row r="347" s="13" customFormat="1">
      <c r="B347" s="255"/>
      <c r="C347" s="256"/>
      <c r="D347" s="235" t="s">
        <v>173</v>
      </c>
      <c r="E347" s="257" t="s">
        <v>21</v>
      </c>
      <c r="F347" s="258" t="s">
        <v>177</v>
      </c>
      <c r="G347" s="256"/>
      <c r="H347" s="259">
        <v>1.28</v>
      </c>
      <c r="I347" s="260"/>
      <c r="J347" s="256"/>
      <c r="K347" s="256"/>
      <c r="L347" s="261"/>
      <c r="M347" s="262"/>
      <c r="N347" s="263"/>
      <c r="O347" s="263"/>
      <c r="P347" s="263"/>
      <c r="Q347" s="263"/>
      <c r="R347" s="263"/>
      <c r="S347" s="263"/>
      <c r="T347" s="264"/>
      <c r="AT347" s="265" t="s">
        <v>173</v>
      </c>
      <c r="AU347" s="265" t="s">
        <v>82</v>
      </c>
      <c r="AV347" s="13" t="s">
        <v>171</v>
      </c>
      <c r="AW347" s="13" t="s">
        <v>35</v>
      </c>
      <c r="AX347" s="13" t="s">
        <v>80</v>
      </c>
      <c r="AY347" s="265" t="s">
        <v>164</v>
      </c>
    </row>
    <row r="348" s="1" customFormat="1" ht="16.5" customHeight="1">
      <c r="B348" s="46"/>
      <c r="C348" s="266" t="s">
        <v>443</v>
      </c>
      <c r="D348" s="266" t="s">
        <v>238</v>
      </c>
      <c r="E348" s="267" t="s">
        <v>676</v>
      </c>
      <c r="F348" s="268" t="s">
        <v>677</v>
      </c>
      <c r="G348" s="269" t="s">
        <v>340</v>
      </c>
      <c r="H348" s="270">
        <v>7.6799999999999997</v>
      </c>
      <c r="I348" s="271"/>
      <c r="J348" s="272">
        <f>ROUND(I348*H348,2)</f>
        <v>0</v>
      </c>
      <c r="K348" s="268" t="s">
        <v>21</v>
      </c>
      <c r="L348" s="273"/>
      <c r="M348" s="274" t="s">
        <v>21</v>
      </c>
      <c r="N348" s="275" t="s">
        <v>43</v>
      </c>
      <c r="O348" s="47"/>
      <c r="P348" s="230">
        <f>O348*H348</f>
        <v>0</v>
      </c>
      <c r="Q348" s="230">
        <v>0.001</v>
      </c>
      <c r="R348" s="230">
        <f>Q348*H348</f>
        <v>0.0076800000000000002</v>
      </c>
      <c r="S348" s="230">
        <v>0</v>
      </c>
      <c r="T348" s="231">
        <f>S348*H348</f>
        <v>0</v>
      </c>
      <c r="AR348" s="24" t="s">
        <v>370</v>
      </c>
      <c r="AT348" s="24" t="s">
        <v>238</v>
      </c>
      <c r="AU348" s="24" t="s">
        <v>82</v>
      </c>
      <c r="AY348" s="24" t="s">
        <v>164</v>
      </c>
      <c r="BE348" s="232">
        <f>IF(N348="základní",J348,0)</f>
        <v>0</v>
      </c>
      <c r="BF348" s="232">
        <f>IF(N348="snížená",J348,0)</f>
        <v>0</v>
      </c>
      <c r="BG348" s="232">
        <f>IF(N348="zákl. přenesená",J348,0)</f>
        <v>0</v>
      </c>
      <c r="BH348" s="232">
        <f>IF(N348="sníž. přenesená",J348,0)</f>
        <v>0</v>
      </c>
      <c r="BI348" s="232">
        <f>IF(N348="nulová",J348,0)</f>
        <v>0</v>
      </c>
      <c r="BJ348" s="24" t="s">
        <v>80</v>
      </c>
      <c r="BK348" s="232">
        <f>ROUND(I348*H348,2)</f>
        <v>0</v>
      </c>
      <c r="BL348" s="24" t="s">
        <v>193</v>
      </c>
      <c r="BM348" s="24" t="s">
        <v>1051</v>
      </c>
    </row>
    <row r="349" s="11" customFormat="1">
      <c r="B349" s="233"/>
      <c r="C349" s="234"/>
      <c r="D349" s="235" t="s">
        <v>173</v>
      </c>
      <c r="E349" s="236" t="s">
        <v>21</v>
      </c>
      <c r="F349" s="237" t="s">
        <v>991</v>
      </c>
      <c r="G349" s="234"/>
      <c r="H349" s="236" t="s">
        <v>21</v>
      </c>
      <c r="I349" s="238"/>
      <c r="J349" s="234"/>
      <c r="K349" s="234"/>
      <c r="L349" s="239"/>
      <c r="M349" s="240"/>
      <c r="N349" s="241"/>
      <c r="O349" s="241"/>
      <c r="P349" s="241"/>
      <c r="Q349" s="241"/>
      <c r="R349" s="241"/>
      <c r="S349" s="241"/>
      <c r="T349" s="242"/>
      <c r="AT349" s="243" t="s">
        <v>173</v>
      </c>
      <c r="AU349" s="243" t="s">
        <v>82</v>
      </c>
      <c r="AV349" s="11" t="s">
        <v>80</v>
      </c>
      <c r="AW349" s="11" t="s">
        <v>35</v>
      </c>
      <c r="AX349" s="11" t="s">
        <v>72</v>
      </c>
      <c r="AY349" s="243" t="s">
        <v>164</v>
      </c>
    </row>
    <row r="350" s="11" customFormat="1">
      <c r="B350" s="233"/>
      <c r="C350" s="234"/>
      <c r="D350" s="235" t="s">
        <v>173</v>
      </c>
      <c r="E350" s="236" t="s">
        <v>21</v>
      </c>
      <c r="F350" s="237" t="s">
        <v>942</v>
      </c>
      <c r="G350" s="234"/>
      <c r="H350" s="236" t="s">
        <v>21</v>
      </c>
      <c r="I350" s="238"/>
      <c r="J350" s="234"/>
      <c r="K350" s="234"/>
      <c r="L350" s="239"/>
      <c r="M350" s="240"/>
      <c r="N350" s="241"/>
      <c r="O350" s="241"/>
      <c r="P350" s="241"/>
      <c r="Q350" s="241"/>
      <c r="R350" s="241"/>
      <c r="S350" s="241"/>
      <c r="T350" s="242"/>
      <c r="AT350" s="243" t="s">
        <v>173</v>
      </c>
      <c r="AU350" s="243" t="s">
        <v>82</v>
      </c>
      <c r="AV350" s="11" t="s">
        <v>80</v>
      </c>
      <c r="AW350" s="11" t="s">
        <v>35</v>
      </c>
      <c r="AX350" s="11" t="s">
        <v>72</v>
      </c>
      <c r="AY350" s="243" t="s">
        <v>164</v>
      </c>
    </row>
    <row r="351" s="11" customFormat="1">
      <c r="B351" s="233"/>
      <c r="C351" s="234"/>
      <c r="D351" s="235" t="s">
        <v>173</v>
      </c>
      <c r="E351" s="236" t="s">
        <v>21</v>
      </c>
      <c r="F351" s="237" t="s">
        <v>669</v>
      </c>
      <c r="G351" s="234"/>
      <c r="H351" s="236" t="s">
        <v>21</v>
      </c>
      <c r="I351" s="238"/>
      <c r="J351" s="234"/>
      <c r="K351" s="234"/>
      <c r="L351" s="239"/>
      <c r="M351" s="240"/>
      <c r="N351" s="241"/>
      <c r="O351" s="241"/>
      <c r="P351" s="241"/>
      <c r="Q351" s="241"/>
      <c r="R351" s="241"/>
      <c r="S351" s="241"/>
      <c r="T351" s="242"/>
      <c r="AT351" s="243" t="s">
        <v>173</v>
      </c>
      <c r="AU351" s="243" t="s">
        <v>82</v>
      </c>
      <c r="AV351" s="11" t="s">
        <v>80</v>
      </c>
      <c r="AW351" s="11" t="s">
        <v>35</v>
      </c>
      <c r="AX351" s="11" t="s">
        <v>72</v>
      </c>
      <c r="AY351" s="243" t="s">
        <v>164</v>
      </c>
    </row>
    <row r="352" s="12" customFormat="1">
      <c r="B352" s="244"/>
      <c r="C352" s="245"/>
      <c r="D352" s="235" t="s">
        <v>173</v>
      </c>
      <c r="E352" s="246" t="s">
        <v>21</v>
      </c>
      <c r="F352" s="247" t="s">
        <v>1052</v>
      </c>
      <c r="G352" s="245"/>
      <c r="H352" s="248">
        <v>7.6799999999999997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AT352" s="254" t="s">
        <v>173</v>
      </c>
      <c r="AU352" s="254" t="s">
        <v>82</v>
      </c>
      <c r="AV352" s="12" t="s">
        <v>82</v>
      </c>
      <c r="AW352" s="12" t="s">
        <v>35</v>
      </c>
      <c r="AX352" s="12" t="s">
        <v>72</v>
      </c>
      <c r="AY352" s="254" t="s">
        <v>164</v>
      </c>
    </row>
    <row r="353" s="13" customFormat="1">
      <c r="B353" s="255"/>
      <c r="C353" s="256"/>
      <c r="D353" s="235" t="s">
        <v>173</v>
      </c>
      <c r="E353" s="257" t="s">
        <v>21</v>
      </c>
      <c r="F353" s="258" t="s">
        <v>177</v>
      </c>
      <c r="G353" s="256"/>
      <c r="H353" s="259">
        <v>7.6799999999999997</v>
      </c>
      <c r="I353" s="260"/>
      <c r="J353" s="256"/>
      <c r="K353" s="256"/>
      <c r="L353" s="261"/>
      <c r="M353" s="262"/>
      <c r="N353" s="263"/>
      <c r="O353" s="263"/>
      <c r="P353" s="263"/>
      <c r="Q353" s="263"/>
      <c r="R353" s="263"/>
      <c r="S353" s="263"/>
      <c r="T353" s="264"/>
      <c r="AT353" s="265" t="s">
        <v>173</v>
      </c>
      <c r="AU353" s="265" t="s">
        <v>82</v>
      </c>
      <c r="AV353" s="13" t="s">
        <v>171</v>
      </c>
      <c r="AW353" s="13" t="s">
        <v>35</v>
      </c>
      <c r="AX353" s="13" t="s">
        <v>80</v>
      </c>
      <c r="AY353" s="265" t="s">
        <v>164</v>
      </c>
    </row>
    <row r="354" s="1" customFormat="1" ht="38.25" customHeight="1">
      <c r="B354" s="46"/>
      <c r="C354" s="221" t="s">
        <v>449</v>
      </c>
      <c r="D354" s="221" t="s">
        <v>166</v>
      </c>
      <c r="E354" s="222" t="s">
        <v>684</v>
      </c>
      <c r="F354" s="223" t="s">
        <v>685</v>
      </c>
      <c r="G354" s="224" t="s">
        <v>169</v>
      </c>
      <c r="H354" s="225">
        <v>32.100000000000001</v>
      </c>
      <c r="I354" s="226"/>
      <c r="J354" s="227">
        <f>ROUND(I354*H354,2)</f>
        <v>0</v>
      </c>
      <c r="K354" s="223" t="s">
        <v>170</v>
      </c>
      <c r="L354" s="72"/>
      <c r="M354" s="228" t="s">
        <v>21</v>
      </c>
      <c r="N354" s="229" t="s">
        <v>43</v>
      </c>
      <c r="O354" s="47"/>
      <c r="P354" s="230">
        <f>O354*H354</f>
        <v>0</v>
      </c>
      <c r="Q354" s="230">
        <v>0</v>
      </c>
      <c r="R354" s="230">
        <f>Q354*H354</f>
        <v>0</v>
      </c>
      <c r="S354" s="230">
        <v>0</v>
      </c>
      <c r="T354" s="231">
        <f>S354*H354</f>
        <v>0</v>
      </c>
      <c r="AR354" s="24" t="s">
        <v>193</v>
      </c>
      <c r="AT354" s="24" t="s">
        <v>166</v>
      </c>
      <c r="AU354" s="24" t="s">
        <v>82</v>
      </c>
      <c r="AY354" s="24" t="s">
        <v>164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24" t="s">
        <v>80</v>
      </c>
      <c r="BK354" s="232">
        <f>ROUND(I354*H354,2)</f>
        <v>0</v>
      </c>
      <c r="BL354" s="24" t="s">
        <v>193</v>
      </c>
      <c r="BM354" s="24" t="s">
        <v>1053</v>
      </c>
    </row>
    <row r="355" s="11" customFormat="1">
      <c r="B355" s="233"/>
      <c r="C355" s="234"/>
      <c r="D355" s="235" t="s">
        <v>173</v>
      </c>
      <c r="E355" s="236" t="s">
        <v>21</v>
      </c>
      <c r="F355" s="237" t="s">
        <v>991</v>
      </c>
      <c r="G355" s="234"/>
      <c r="H355" s="236" t="s">
        <v>21</v>
      </c>
      <c r="I355" s="238"/>
      <c r="J355" s="234"/>
      <c r="K355" s="234"/>
      <c r="L355" s="239"/>
      <c r="M355" s="240"/>
      <c r="N355" s="241"/>
      <c r="O355" s="241"/>
      <c r="P355" s="241"/>
      <c r="Q355" s="241"/>
      <c r="R355" s="241"/>
      <c r="S355" s="241"/>
      <c r="T355" s="242"/>
      <c r="AT355" s="243" t="s">
        <v>173</v>
      </c>
      <c r="AU355" s="243" t="s">
        <v>82</v>
      </c>
      <c r="AV355" s="11" t="s">
        <v>80</v>
      </c>
      <c r="AW355" s="11" t="s">
        <v>35</v>
      </c>
      <c r="AX355" s="11" t="s">
        <v>72</v>
      </c>
      <c r="AY355" s="243" t="s">
        <v>164</v>
      </c>
    </row>
    <row r="356" s="11" customFormat="1">
      <c r="B356" s="233"/>
      <c r="C356" s="234"/>
      <c r="D356" s="235" t="s">
        <v>173</v>
      </c>
      <c r="E356" s="236" t="s">
        <v>21</v>
      </c>
      <c r="F356" s="237" t="s">
        <v>654</v>
      </c>
      <c r="G356" s="234"/>
      <c r="H356" s="236" t="s">
        <v>21</v>
      </c>
      <c r="I356" s="238"/>
      <c r="J356" s="234"/>
      <c r="K356" s="234"/>
      <c r="L356" s="239"/>
      <c r="M356" s="240"/>
      <c r="N356" s="241"/>
      <c r="O356" s="241"/>
      <c r="P356" s="241"/>
      <c r="Q356" s="241"/>
      <c r="R356" s="241"/>
      <c r="S356" s="241"/>
      <c r="T356" s="242"/>
      <c r="AT356" s="243" t="s">
        <v>173</v>
      </c>
      <c r="AU356" s="243" t="s">
        <v>82</v>
      </c>
      <c r="AV356" s="11" t="s">
        <v>80</v>
      </c>
      <c r="AW356" s="11" t="s">
        <v>35</v>
      </c>
      <c r="AX356" s="11" t="s">
        <v>72</v>
      </c>
      <c r="AY356" s="243" t="s">
        <v>164</v>
      </c>
    </row>
    <row r="357" s="11" customFormat="1">
      <c r="B357" s="233"/>
      <c r="C357" s="234"/>
      <c r="D357" s="235" t="s">
        <v>173</v>
      </c>
      <c r="E357" s="236" t="s">
        <v>21</v>
      </c>
      <c r="F357" s="237" t="s">
        <v>687</v>
      </c>
      <c r="G357" s="234"/>
      <c r="H357" s="236" t="s">
        <v>21</v>
      </c>
      <c r="I357" s="238"/>
      <c r="J357" s="234"/>
      <c r="K357" s="234"/>
      <c r="L357" s="239"/>
      <c r="M357" s="240"/>
      <c r="N357" s="241"/>
      <c r="O357" s="241"/>
      <c r="P357" s="241"/>
      <c r="Q357" s="241"/>
      <c r="R357" s="241"/>
      <c r="S357" s="241"/>
      <c r="T357" s="242"/>
      <c r="AT357" s="243" t="s">
        <v>173</v>
      </c>
      <c r="AU357" s="243" t="s">
        <v>82</v>
      </c>
      <c r="AV357" s="11" t="s">
        <v>80</v>
      </c>
      <c r="AW357" s="11" t="s">
        <v>35</v>
      </c>
      <c r="AX357" s="11" t="s">
        <v>72</v>
      </c>
      <c r="AY357" s="243" t="s">
        <v>164</v>
      </c>
    </row>
    <row r="358" s="12" customFormat="1">
      <c r="B358" s="244"/>
      <c r="C358" s="245"/>
      <c r="D358" s="235" t="s">
        <v>173</v>
      </c>
      <c r="E358" s="246" t="s">
        <v>21</v>
      </c>
      <c r="F358" s="247" t="s">
        <v>992</v>
      </c>
      <c r="G358" s="245"/>
      <c r="H358" s="248">
        <v>32.100000000000001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AT358" s="254" t="s">
        <v>173</v>
      </c>
      <c r="AU358" s="254" t="s">
        <v>82</v>
      </c>
      <c r="AV358" s="12" t="s">
        <v>82</v>
      </c>
      <c r="AW358" s="12" t="s">
        <v>35</v>
      </c>
      <c r="AX358" s="12" t="s">
        <v>72</v>
      </c>
      <c r="AY358" s="254" t="s">
        <v>164</v>
      </c>
    </row>
    <row r="359" s="11" customFormat="1">
      <c r="B359" s="233"/>
      <c r="C359" s="234"/>
      <c r="D359" s="235" t="s">
        <v>173</v>
      </c>
      <c r="E359" s="236" t="s">
        <v>21</v>
      </c>
      <c r="F359" s="237" t="s">
        <v>688</v>
      </c>
      <c r="G359" s="234"/>
      <c r="H359" s="236" t="s">
        <v>21</v>
      </c>
      <c r="I359" s="238"/>
      <c r="J359" s="234"/>
      <c r="K359" s="234"/>
      <c r="L359" s="239"/>
      <c r="M359" s="240"/>
      <c r="N359" s="241"/>
      <c r="O359" s="241"/>
      <c r="P359" s="241"/>
      <c r="Q359" s="241"/>
      <c r="R359" s="241"/>
      <c r="S359" s="241"/>
      <c r="T359" s="242"/>
      <c r="AT359" s="243" t="s">
        <v>173</v>
      </c>
      <c r="AU359" s="243" t="s">
        <v>82</v>
      </c>
      <c r="AV359" s="11" t="s">
        <v>80</v>
      </c>
      <c r="AW359" s="11" t="s">
        <v>35</v>
      </c>
      <c r="AX359" s="11" t="s">
        <v>72</v>
      </c>
      <c r="AY359" s="243" t="s">
        <v>164</v>
      </c>
    </row>
    <row r="360" s="13" customFormat="1">
      <c r="B360" s="255"/>
      <c r="C360" s="256"/>
      <c r="D360" s="235" t="s">
        <v>173</v>
      </c>
      <c r="E360" s="257" t="s">
        <v>21</v>
      </c>
      <c r="F360" s="258" t="s">
        <v>177</v>
      </c>
      <c r="G360" s="256"/>
      <c r="H360" s="259">
        <v>32.100000000000001</v>
      </c>
      <c r="I360" s="260"/>
      <c r="J360" s="256"/>
      <c r="K360" s="256"/>
      <c r="L360" s="261"/>
      <c r="M360" s="262"/>
      <c r="N360" s="263"/>
      <c r="O360" s="263"/>
      <c r="P360" s="263"/>
      <c r="Q360" s="263"/>
      <c r="R360" s="263"/>
      <c r="S360" s="263"/>
      <c r="T360" s="264"/>
      <c r="AT360" s="265" t="s">
        <v>173</v>
      </c>
      <c r="AU360" s="265" t="s">
        <v>82</v>
      </c>
      <c r="AV360" s="13" t="s">
        <v>171</v>
      </c>
      <c r="AW360" s="13" t="s">
        <v>35</v>
      </c>
      <c r="AX360" s="13" t="s">
        <v>80</v>
      </c>
      <c r="AY360" s="265" t="s">
        <v>164</v>
      </c>
    </row>
    <row r="361" s="1" customFormat="1" ht="38.25" customHeight="1">
      <c r="B361" s="46"/>
      <c r="C361" s="266" t="s">
        <v>454</v>
      </c>
      <c r="D361" s="266" t="s">
        <v>238</v>
      </c>
      <c r="E361" s="267" t="s">
        <v>690</v>
      </c>
      <c r="F361" s="268" t="s">
        <v>691</v>
      </c>
      <c r="G361" s="269" t="s">
        <v>340</v>
      </c>
      <c r="H361" s="270">
        <v>80.25</v>
      </c>
      <c r="I361" s="271"/>
      <c r="J361" s="272">
        <f>ROUND(I361*H361,2)</f>
        <v>0</v>
      </c>
      <c r="K361" s="268" t="s">
        <v>21</v>
      </c>
      <c r="L361" s="273"/>
      <c r="M361" s="274" t="s">
        <v>21</v>
      </c>
      <c r="N361" s="275" t="s">
        <v>43</v>
      </c>
      <c r="O361" s="47"/>
      <c r="P361" s="230">
        <f>O361*H361</f>
        <v>0</v>
      </c>
      <c r="Q361" s="230">
        <v>0.001</v>
      </c>
      <c r="R361" s="230">
        <f>Q361*H361</f>
        <v>0.080250000000000002</v>
      </c>
      <c r="S361" s="230">
        <v>0</v>
      </c>
      <c r="T361" s="231">
        <f>S361*H361</f>
        <v>0</v>
      </c>
      <c r="AR361" s="24" t="s">
        <v>370</v>
      </c>
      <c r="AT361" s="24" t="s">
        <v>238</v>
      </c>
      <c r="AU361" s="24" t="s">
        <v>82</v>
      </c>
      <c r="AY361" s="24" t="s">
        <v>164</v>
      </c>
      <c r="BE361" s="232">
        <f>IF(N361="základní",J361,0)</f>
        <v>0</v>
      </c>
      <c r="BF361" s="232">
        <f>IF(N361="snížená",J361,0)</f>
        <v>0</v>
      </c>
      <c r="BG361" s="232">
        <f>IF(N361="zákl. přenesená",J361,0)</f>
        <v>0</v>
      </c>
      <c r="BH361" s="232">
        <f>IF(N361="sníž. přenesená",J361,0)</f>
        <v>0</v>
      </c>
      <c r="BI361" s="232">
        <f>IF(N361="nulová",J361,0)</f>
        <v>0</v>
      </c>
      <c r="BJ361" s="24" t="s">
        <v>80</v>
      </c>
      <c r="BK361" s="232">
        <f>ROUND(I361*H361,2)</f>
        <v>0</v>
      </c>
      <c r="BL361" s="24" t="s">
        <v>193</v>
      </c>
      <c r="BM361" s="24" t="s">
        <v>1054</v>
      </c>
    </row>
    <row r="362" s="11" customFormat="1">
      <c r="B362" s="233"/>
      <c r="C362" s="234"/>
      <c r="D362" s="235" t="s">
        <v>173</v>
      </c>
      <c r="E362" s="236" t="s">
        <v>21</v>
      </c>
      <c r="F362" s="237" t="s">
        <v>688</v>
      </c>
      <c r="G362" s="234"/>
      <c r="H362" s="236" t="s">
        <v>21</v>
      </c>
      <c r="I362" s="238"/>
      <c r="J362" s="234"/>
      <c r="K362" s="234"/>
      <c r="L362" s="239"/>
      <c r="M362" s="240"/>
      <c r="N362" s="241"/>
      <c r="O362" s="241"/>
      <c r="P362" s="241"/>
      <c r="Q362" s="241"/>
      <c r="R362" s="241"/>
      <c r="S362" s="241"/>
      <c r="T362" s="242"/>
      <c r="AT362" s="243" t="s">
        <v>173</v>
      </c>
      <c r="AU362" s="243" t="s">
        <v>82</v>
      </c>
      <c r="AV362" s="11" t="s">
        <v>80</v>
      </c>
      <c r="AW362" s="11" t="s">
        <v>35</v>
      </c>
      <c r="AX362" s="11" t="s">
        <v>72</v>
      </c>
      <c r="AY362" s="243" t="s">
        <v>164</v>
      </c>
    </row>
    <row r="363" s="11" customFormat="1">
      <c r="B363" s="233"/>
      <c r="C363" s="234"/>
      <c r="D363" s="235" t="s">
        <v>173</v>
      </c>
      <c r="E363" s="236" t="s">
        <v>21</v>
      </c>
      <c r="F363" s="237" t="s">
        <v>991</v>
      </c>
      <c r="G363" s="234"/>
      <c r="H363" s="236" t="s">
        <v>21</v>
      </c>
      <c r="I363" s="238"/>
      <c r="J363" s="234"/>
      <c r="K363" s="234"/>
      <c r="L363" s="239"/>
      <c r="M363" s="240"/>
      <c r="N363" s="241"/>
      <c r="O363" s="241"/>
      <c r="P363" s="241"/>
      <c r="Q363" s="241"/>
      <c r="R363" s="241"/>
      <c r="S363" s="241"/>
      <c r="T363" s="242"/>
      <c r="AT363" s="243" t="s">
        <v>173</v>
      </c>
      <c r="AU363" s="243" t="s">
        <v>82</v>
      </c>
      <c r="AV363" s="11" t="s">
        <v>80</v>
      </c>
      <c r="AW363" s="11" t="s">
        <v>35</v>
      </c>
      <c r="AX363" s="11" t="s">
        <v>72</v>
      </c>
      <c r="AY363" s="243" t="s">
        <v>164</v>
      </c>
    </row>
    <row r="364" s="11" customFormat="1">
      <c r="B364" s="233"/>
      <c r="C364" s="234"/>
      <c r="D364" s="235" t="s">
        <v>173</v>
      </c>
      <c r="E364" s="236" t="s">
        <v>21</v>
      </c>
      <c r="F364" s="237" t="s">
        <v>654</v>
      </c>
      <c r="G364" s="234"/>
      <c r="H364" s="236" t="s">
        <v>21</v>
      </c>
      <c r="I364" s="238"/>
      <c r="J364" s="234"/>
      <c r="K364" s="234"/>
      <c r="L364" s="239"/>
      <c r="M364" s="240"/>
      <c r="N364" s="241"/>
      <c r="O364" s="241"/>
      <c r="P364" s="241"/>
      <c r="Q364" s="241"/>
      <c r="R364" s="241"/>
      <c r="S364" s="241"/>
      <c r="T364" s="242"/>
      <c r="AT364" s="243" t="s">
        <v>173</v>
      </c>
      <c r="AU364" s="243" t="s">
        <v>82</v>
      </c>
      <c r="AV364" s="11" t="s">
        <v>80</v>
      </c>
      <c r="AW364" s="11" t="s">
        <v>35</v>
      </c>
      <c r="AX364" s="11" t="s">
        <v>72</v>
      </c>
      <c r="AY364" s="243" t="s">
        <v>164</v>
      </c>
    </row>
    <row r="365" s="11" customFormat="1">
      <c r="B365" s="233"/>
      <c r="C365" s="234"/>
      <c r="D365" s="235" t="s">
        <v>173</v>
      </c>
      <c r="E365" s="236" t="s">
        <v>21</v>
      </c>
      <c r="F365" s="237" t="s">
        <v>687</v>
      </c>
      <c r="G365" s="234"/>
      <c r="H365" s="236" t="s">
        <v>21</v>
      </c>
      <c r="I365" s="238"/>
      <c r="J365" s="234"/>
      <c r="K365" s="234"/>
      <c r="L365" s="239"/>
      <c r="M365" s="240"/>
      <c r="N365" s="241"/>
      <c r="O365" s="241"/>
      <c r="P365" s="241"/>
      <c r="Q365" s="241"/>
      <c r="R365" s="241"/>
      <c r="S365" s="241"/>
      <c r="T365" s="242"/>
      <c r="AT365" s="243" t="s">
        <v>173</v>
      </c>
      <c r="AU365" s="243" t="s">
        <v>82</v>
      </c>
      <c r="AV365" s="11" t="s">
        <v>80</v>
      </c>
      <c r="AW365" s="11" t="s">
        <v>35</v>
      </c>
      <c r="AX365" s="11" t="s">
        <v>72</v>
      </c>
      <c r="AY365" s="243" t="s">
        <v>164</v>
      </c>
    </row>
    <row r="366" s="12" customFormat="1">
      <c r="B366" s="244"/>
      <c r="C366" s="245"/>
      <c r="D366" s="235" t="s">
        <v>173</v>
      </c>
      <c r="E366" s="246" t="s">
        <v>21</v>
      </c>
      <c r="F366" s="247" t="s">
        <v>1055</v>
      </c>
      <c r="G366" s="245"/>
      <c r="H366" s="248">
        <v>80.25</v>
      </c>
      <c r="I366" s="249"/>
      <c r="J366" s="245"/>
      <c r="K366" s="245"/>
      <c r="L366" s="250"/>
      <c r="M366" s="251"/>
      <c r="N366" s="252"/>
      <c r="O366" s="252"/>
      <c r="P366" s="252"/>
      <c r="Q366" s="252"/>
      <c r="R366" s="252"/>
      <c r="S366" s="252"/>
      <c r="T366" s="253"/>
      <c r="AT366" s="254" t="s">
        <v>173</v>
      </c>
      <c r="AU366" s="254" t="s">
        <v>82</v>
      </c>
      <c r="AV366" s="12" t="s">
        <v>82</v>
      </c>
      <c r="AW366" s="12" t="s">
        <v>35</v>
      </c>
      <c r="AX366" s="12" t="s">
        <v>72</v>
      </c>
      <c r="AY366" s="254" t="s">
        <v>164</v>
      </c>
    </row>
    <row r="367" s="13" customFormat="1">
      <c r="B367" s="255"/>
      <c r="C367" s="256"/>
      <c r="D367" s="235" t="s">
        <v>173</v>
      </c>
      <c r="E367" s="257" t="s">
        <v>21</v>
      </c>
      <c r="F367" s="258" t="s">
        <v>177</v>
      </c>
      <c r="G367" s="256"/>
      <c r="H367" s="259">
        <v>80.25</v>
      </c>
      <c r="I367" s="260"/>
      <c r="J367" s="256"/>
      <c r="K367" s="256"/>
      <c r="L367" s="261"/>
      <c r="M367" s="262"/>
      <c r="N367" s="263"/>
      <c r="O367" s="263"/>
      <c r="P367" s="263"/>
      <c r="Q367" s="263"/>
      <c r="R367" s="263"/>
      <c r="S367" s="263"/>
      <c r="T367" s="264"/>
      <c r="AT367" s="265" t="s">
        <v>173</v>
      </c>
      <c r="AU367" s="265" t="s">
        <v>82</v>
      </c>
      <c r="AV367" s="13" t="s">
        <v>171</v>
      </c>
      <c r="AW367" s="13" t="s">
        <v>35</v>
      </c>
      <c r="AX367" s="13" t="s">
        <v>80</v>
      </c>
      <c r="AY367" s="265" t="s">
        <v>164</v>
      </c>
    </row>
    <row r="368" s="1" customFormat="1" ht="25.5" customHeight="1">
      <c r="B368" s="46"/>
      <c r="C368" s="221" t="s">
        <v>462</v>
      </c>
      <c r="D368" s="221" t="s">
        <v>166</v>
      </c>
      <c r="E368" s="222" t="s">
        <v>706</v>
      </c>
      <c r="F368" s="223" t="s">
        <v>707</v>
      </c>
      <c r="G368" s="224" t="s">
        <v>228</v>
      </c>
      <c r="H368" s="225">
        <v>0.30099999999999999</v>
      </c>
      <c r="I368" s="226"/>
      <c r="J368" s="227">
        <f>ROUND(I368*H368,2)</f>
        <v>0</v>
      </c>
      <c r="K368" s="223" t="s">
        <v>170</v>
      </c>
      <c r="L368" s="72"/>
      <c r="M368" s="228" t="s">
        <v>21</v>
      </c>
      <c r="N368" s="229" t="s">
        <v>43</v>
      </c>
      <c r="O368" s="47"/>
      <c r="P368" s="230">
        <f>O368*H368</f>
        <v>0</v>
      </c>
      <c r="Q368" s="230">
        <v>0</v>
      </c>
      <c r="R368" s="230">
        <f>Q368*H368</f>
        <v>0</v>
      </c>
      <c r="S368" s="230">
        <v>0</v>
      </c>
      <c r="T368" s="231">
        <f>S368*H368</f>
        <v>0</v>
      </c>
      <c r="AR368" s="24" t="s">
        <v>193</v>
      </c>
      <c r="AT368" s="24" t="s">
        <v>166</v>
      </c>
      <c r="AU368" s="24" t="s">
        <v>82</v>
      </c>
      <c r="AY368" s="24" t="s">
        <v>164</v>
      </c>
      <c r="BE368" s="232">
        <f>IF(N368="základní",J368,0)</f>
        <v>0</v>
      </c>
      <c r="BF368" s="232">
        <f>IF(N368="snížená",J368,0)</f>
        <v>0</v>
      </c>
      <c r="BG368" s="232">
        <f>IF(N368="zákl. přenesená",J368,0)</f>
        <v>0</v>
      </c>
      <c r="BH368" s="232">
        <f>IF(N368="sníž. přenesená",J368,0)</f>
        <v>0</v>
      </c>
      <c r="BI368" s="232">
        <f>IF(N368="nulová",J368,0)</f>
        <v>0</v>
      </c>
      <c r="BJ368" s="24" t="s">
        <v>80</v>
      </c>
      <c r="BK368" s="232">
        <f>ROUND(I368*H368,2)</f>
        <v>0</v>
      </c>
      <c r="BL368" s="24" t="s">
        <v>193</v>
      </c>
      <c r="BM368" s="24" t="s">
        <v>1056</v>
      </c>
    </row>
    <row r="369" s="1" customFormat="1" ht="38.25" customHeight="1">
      <c r="B369" s="46"/>
      <c r="C369" s="221" t="s">
        <v>467</v>
      </c>
      <c r="D369" s="221" t="s">
        <v>166</v>
      </c>
      <c r="E369" s="222" t="s">
        <v>710</v>
      </c>
      <c r="F369" s="223" t="s">
        <v>711</v>
      </c>
      <c r="G369" s="224" t="s">
        <v>228</v>
      </c>
      <c r="H369" s="225">
        <v>0.30099999999999999</v>
      </c>
      <c r="I369" s="226"/>
      <c r="J369" s="227">
        <f>ROUND(I369*H369,2)</f>
        <v>0</v>
      </c>
      <c r="K369" s="223" t="s">
        <v>170</v>
      </c>
      <c r="L369" s="72"/>
      <c r="M369" s="228" t="s">
        <v>21</v>
      </c>
      <c r="N369" s="290" t="s">
        <v>43</v>
      </c>
      <c r="O369" s="291"/>
      <c r="P369" s="292">
        <f>O369*H369</f>
        <v>0</v>
      </c>
      <c r="Q369" s="292">
        <v>0</v>
      </c>
      <c r="R369" s="292">
        <f>Q369*H369</f>
        <v>0</v>
      </c>
      <c r="S369" s="292">
        <v>0</v>
      </c>
      <c r="T369" s="293">
        <f>S369*H369</f>
        <v>0</v>
      </c>
      <c r="AR369" s="24" t="s">
        <v>193</v>
      </c>
      <c r="AT369" s="24" t="s">
        <v>166</v>
      </c>
      <c r="AU369" s="24" t="s">
        <v>82</v>
      </c>
      <c r="AY369" s="24" t="s">
        <v>164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24" t="s">
        <v>80</v>
      </c>
      <c r="BK369" s="232">
        <f>ROUND(I369*H369,2)</f>
        <v>0</v>
      </c>
      <c r="BL369" s="24" t="s">
        <v>193</v>
      </c>
      <c r="BM369" s="24" t="s">
        <v>1057</v>
      </c>
    </row>
    <row r="370" s="1" customFormat="1" ht="6.96" customHeight="1">
      <c r="B370" s="67"/>
      <c r="C370" s="68"/>
      <c r="D370" s="68"/>
      <c r="E370" s="68"/>
      <c r="F370" s="68"/>
      <c r="G370" s="68"/>
      <c r="H370" s="68"/>
      <c r="I370" s="166"/>
      <c r="J370" s="68"/>
      <c r="K370" s="68"/>
      <c r="L370" s="72"/>
    </row>
  </sheetData>
  <sheetProtection sheet="1" autoFilter="0" formatColumns="0" formatRows="0" objects="1" scenarios="1" spinCount="100000" saltValue="CLcV+dgtbvM60nnb7CgTIB1u4Uh1a/l6KyQINCAxLLUHhRrODRD2KTndzkWhMxY7dsgp+mQy0+iRRPGrPDlK8w==" hashValue="repuo2b8FOrNwUibXHo/UtWGw2TTko4joHghEWwo1oX+NR3VDnZ86UobuNzsDHfZd/8AK2U+Iu4AN/oLro9oCg==" algorithmName="SHA-512" password="CC35"/>
  <autoFilter ref="C85:K369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110</v>
      </c>
      <c r="G1" s="139" t="s">
        <v>111</v>
      </c>
      <c r="H1" s="139"/>
      <c r="I1" s="140"/>
      <c r="J1" s="139" t="s">
        <v>112</v>
      </c>
      <c r="K1" s="138" t="s">
        <v>113</v>
      </c>
      <c r="L1" s="139" t="s">
        <v>114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94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82</v>
      </c>
    </row>
    <row r="4" ht="36.96" customHeight="1">
      <c r="B4" s="28"/>
      <c r="C4" s="29"/>
      <c r="D4" s="30" t="s">
        <v>115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Oprava podlah v dílnách areálu TSS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116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1058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26. 7. 2017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">
        <v>21</v>
      </c>
      <c r="K14" s="51"/>
    </row>
    <row r="15" s="1" customFormat="1" ht="18" customHeight="1">
      <c r="B15" s="46"/>
      <c r="C15" s="47"/>
      <c r="D15" s="47"/>
      <c r="E15" s="35" t="s">
        <v>29</v>
      </c>
      <c r="F15" s="47"/>
      <c r="G15" s="47"/>
      <c r="H15" s="47"/>
      <c r="I15" s="146" t="s">
        <v>30</v>
      </c>
      <c r="J15" s="35" t="s">
        <v>21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">
        <v>21</v>
      </c>
      <c r="K20" s="51"/>
    </row>
    <row r="21" s="1" customFormat="1" ht="18" customHeight="1">
      <c r="B21" s="46"/>
      <c r="C21" s="47"/>
      <c r="D21" s="47"/>
      <c r="E21" s="35" t="s">
        <v>34</v>
      </c>
      <c r="F21" s="47"/>
      <c r="G21" s="47"/>
      <c r="H21" s="47"/>
      <c r="I21" s="146" t="s">
        <v>30</v>
      </c>
      <c r="J21" s="35" t="s">
        <v>21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36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38</v>
      </c>
      <c r="E27" s="47"/>
      <c r="F27" s="47"/>
      <c r="G27" s="47"/>
      <c r="H27" s="47"/>
      <c r="I27" s="144"/>
      <c r="J27" s="155">
        <f>ROUND(J87,2)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40</v>
      </c>
      <c r="G29" s="47"/>
      <c r="H29" s="47"/>
      <c r="I29" s="156" t="s">
        <v>39</v>
      </c>
      <c r="J29" s="52" t="s">
        <v>41</v>
      </c>
      <c r="K29" s="51"/>
    </row>
    <row r="30" s="1" customFormat="1" ht="14.4" customHeight="1">
      <c r="B30" s="46"/>
      <c r="C30" s="47"/>
      <c r="D30" s="55" t="s">
        <v>42</v>
      </c>
      <c r="E30" s="55" t="s">
        <v>43</v>
      </c>
      <c r="F30" s="157">
        <f>ROUND(SUM(BE87:BE379), 2)</f>
        <v>0</v>
      </c>
      <c r="G30" s="47"/>
      <c r="H30" s="47"/>
      <c r="I30" s="158">
        <v>0.20999999999999999</v>
      </c>
      <c r="J30" s="157">
        <f>ROUND(ROUND((SUM(BE87:BE379)), 2)*I30, 2)</f>
        <v>0</v>
      </c>
      <c r="K30" s="51"/>
    </row>
    <row r="31" s="1" customFormat="1" ht="14.4" customHeight="1">
      <c r="B31" s="46"/>
      <c r="C31" s="47"/>
      <c r="D31" s="47"/>
      <c r="E31" s="55" t="s">
        <v>44</v>
      </c>
      <c r="F31" s="157">
        <f>ROUND(SUM(BF87:BF379), 2)</f>
        <v>0</v>
      </c>
      <c r="G31" s="47"/>
      <c r="H31" s="47"/>
      <c r="I31" s="158">
        <v>0.14999999999999999</v>
      </c>
      <c r="J31" s="157">
        <f>ROUND(ROUND((SUM(BF87:BF379)),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45</v>
      </c>
      <c r="F32" s="157">
        <f>ROUND(SUM(BG87:BG379),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46</v>
      </c>
      <c r="F33" s="157">
        <f>ROUND(SUM(BH87:BH379),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47</v>
      </c>
      <c r="F34" s="157">
        <f>ROUND(SUM(BI87:BI379),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48</v>
      </c>
      <c r="E36" s="98"/>
      <c r="F36" s="98"/>
      <c r="G36" s="161" t="s">
        <v>49</v>
      </c>
      <c r="H36" s="162" t="s">
        <v>50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118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Oprava podlah v dílnách areálu TSS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116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2017-133-06 - m.č.119 - dílna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ul.Soudní 988, Praha 4</v>
      </c>
      <c r="G49" s="47"/>
      <c r="H49" s="47"/>
      <c r="I49" s="146" t="s">
        <v>25</v>
      </c>
      <c r="J49" s="147" t="str">
        <f>IF(J12="","",J12)</f>
        <v>26. 7. 2017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Vězeňská služba ČR Soudní 1672/1a, Praha 4</v>
      </c>
      <c r="G51" s="47"/>
      <c r="H51" s="47"/>
      <c r="I51" s="146" t="s">
        <v>33</v>
      </c>
      <c r="J51" s="44" t="str">
        <f>E21</f>
        <v>Arch.Ing. Lubomír Hromádko, Lamačova 858,Praha 5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119</v>
      </c>
      <c r="D54" s="159"/>
      <c r="E54" s="159"/>
      <c r="F54" s="159"/>
      <c r="G54" s="159"/>
      <c r="H54" s="159"/>
      <c r="I54" s="173"/>
      <c r="J54" s="174" t="s">
        <v>120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121</v>
      </c>
      <c r="D56" s="47"/>
      <c r="E56" s="47"/>
      <c r="F56" s="47"/>
      <c r="G56" s="47"/>
      <c r="H56" s="47"/>
      <c r="I56" s="144"/>
      <c r="J56" s="155">
        <f>J87</f>
        <v>0</v>
      </c>
      <c r="K56" s="51"/>
      <c r="AU56" s="24" t="s">
        <v>122</v>
      </c>
    </row>
    <row r="57" s="7" customFormat="1" ht="24.96" customHeight="1">
      <c r="B57" s="177"/>
      <c r="C57" s="178"/>
      <c r="D57" s="179" t="s">
        <v>123</v>
      </c>
      <c r="E57" s="180"/>
      <c r="F57" s="180"/>
      <c r="G57" s="180"/>
      <c r="H57" s="180"/>
      <c r="I57" s="181"/>
      <c r="J57" s="182">
        <f>J88</f>
        <v>0</v>
      </c>
      <c r="K57" s="183"/>
    </row>
    <row r="58" s="8" customFormat="1" ht="19.92" customHeight="1">
      <c r="B58" s="184"/>
      <c r="C58" s="185"/>
      <c r="D58" s="186" t="s">
        <v>124</v>
      </c>
      <c r="E58" s="187"/>
      <c r="F58" s="187"/>
      <c r="G58" s="187"/>
      <c r="H58" s="187"/>
      <c r="I58" s="188"/>
      <c r="J58" s="189">
        <f>J89</f>
        <v>0</v>
      </c>
      <c r="K58" s="190"/>
    </row>
    <row r="59" s="8" customFormat="1" ht="19.92" customHeight="1">
      <c r="B59" s="184"/>
      <c r="C59" s="185"/>
      <c r="D59" s="186" t="s">
        <v>130</v>
      </c>
      <c r="E59" s="187"/>
      <c r="F59" s="187"/>
      <c r="G59" s="187"/>
      <c r="H59" s="187"/>
      <c r="I59" s="188"/>
      <c r="J59" s="189">
        <f>J94</f>
        <v>0</v>
      </c>
      <c r="K59" s="190"/>
    </row>
    <row r="60" s="8" customFormat="1" ht="19.92" customHeight="1">
      <c r="B60" s="184"/>
      <c r="C60" s="185"/>
      <c r="D60" s="186" t="s">
        <v>1059</v>
      </c>
      <c r="E60" s="187"/>
      <c r="F60" s="187"/>
      <c r="G60" s="187"/>
      <c r="H60" s="187"/>
      <c r="I60" s="188"/>
      <c r="J60" s="189">
        <f>J143</f>
        <v>0</v>
      </c>
      <c r="K60" s="190"/>
    </row>
    <row r="61" s="8" customFormat="1" ht="19.92" customHeight="1">
      <c r="B61" s="184"/>
      <c r="C61" s="185"/>
      <c r="D61" s="186" t="s">
        <v>133</v>
      </c>
      <c r="E61" s="187"/>
      <c r="F61" s="187"/>
      <c r="G61" s="187"/>
      <c r="H61" s="187"/>
      <c r="I61" s="188"/>
      <c r="J61" s="189">
        <f>J153</f>
        <v>0</v>
      </c>
      <c r="K61" s="190"/>
    </row>
    <row r="62" s="8" customFormat="1" ht="19.92" customHeight="1">
      <c r="B62" s="184"/>
      <c r="C62" s="185"/>
      <c r="D62" s="186" t="s">
        <v>134</v>
      </c>
      <c r="E62" s="187"/>
      <c r="F62" s="187"/>
      <c r="G62" s="187"/>
      <c r="H62" s="187"/>
      <c r="I62" s="188"/>
      <c r="J62" s="189">
        <f>J193</f>
        <v>0</v>
      </c>
      <c r="K62" s="190"/>
    </row>
    <row r="63" s="8" customFormat="1" ht="19.92" customHeight="1">
      <c r="B63" s="184"/>
      <c r="C63" s="185"/>
      <c r="D63" s="186" t="s">
        <v>138</v>
      </c>
      <c r="E63" s="187"/>
      <c r="F63" s="187"/>
      <c r="G63" s="187"/>
      <c r="H63" s="187"/>
      <c r="I63" s="188"/>
      <c r="J63" s="189">
        <f>J239</f>
        <v>0</v>
      </c>
      <c r="K63" s="190"/>
    </row>
    <row r="64" s="8" customFormat="1" ht="19.92" customHeight="1">
      <c r="B64" s="184"/>
      <c r="C64" s="185"/>
      <c r="D64" s="186" t="s">
        <v>139</v>
      </c>
      <c r="E64" s="187"/>
      <c r="F64" s="187"/>
      <c r="G64" s="187"/>
      <c r="H64" s="187"/>
      <c r="I64" s="188"/>
      <c r="J64" s="189">
        <f>J249</f>
        <v>0</v>
      </c>
      <c r="K64" s="190"/>
    </row>
    <row r="65" s="7" customFormat="1" ht="24.96" customHeight="1">
      <c r="B65" s="177"/>
      <c r="C65" s="178"/>
      <c r="D65" s="179" t="s">
        <v>140</v>
      </c>
      <c r="E65" s="180"/>
      <c r="F65" s="180"/>
      <c r="G65" s="180"/>
      <c r="H65" s="180"/>
      <c r="I65" s="181"/>
      <c r="J65" s="182">
        <f>J251</f>
        <v>0</v>
      </c>
      <c r="K65" s="183"/>
    </row>
    <row r="66" s="8" customFormat="1" ht="19.92" customHeight="1">
      <c r="B66" s="184"/>
      <c r="C66" s="185"/>
      <c r="D66" s="186" t="s">
        <v>141</v>
      </c>
      <c r="E66" s="187"/>
      <c r="F66" s="187"/>
      <c r="G66" s="187"/>
      <c r="H66" s="187"/>
      <c r="I66" s="188"/>
      <c r="J66" s="189">
        <f>J252</f>
        <v>0</v>
      </c>
      <c r="K66" s="190"/>
    </row>
    <row r="67" s="8" customFormat="1" ht="19.92" customHeight="1">
      <c r="B67" s="184"/>
      <c r="C67" s="185"/>
      <c r="D67" s="186" t="s">
        <v>143</v>
      </c>
      <c r="E67" s="187"/>
      <c r="F67" s="187"/>
      <c r="G67" s="187"/>
      <c r="H67" s="187"/>
      <c r="I67" s="188"/>
      <c r="J67" s="189">
        <f>J307</f>
        <v>0</v>
      </c>
      <c r="K67" s="190"/>
    </row>
    <row r="68" s="1" customFormat="1" ht="21.84" customHeight="1">
      <c r="B68" s="46"/>
      <c r="C68" s="47"/>
      <c r="D68" s="47"/>
      <c r="E68" s="47"/>
      <c r="F68" s="47"/>
      <c r="G68" s="47"/>
      <c r="H68" s="47"/>
      <c r="I68" s="144"/>
      <c r="J68" s="47"/>
      <c r="K68" s="51"/>
    </row>
    <row r="69" s="1" customFormat="1" ht="6.96" customHeight="1">
      <c r="B69" s="67"/>
      <c r="C69" s="68"/>
      <c r="D69" s="68"/>
      <c r="E69" s="68"/>
      <c r="F69" s="68"/>
      <c r="G69" s="68"/>
      <c r="H69" s="68"/>
      <c r="I69" s="166"/>
      <c r="J69" s="68"/>
      <c r="K69" s="69"/>
    </row>
    <row r="73" s="1" customFormat="1" ht="6.96" customHeight="1">
      <c r="B73" s="70"/>
      <c r="C73" s="71"/>
      <c r="D73" s="71"/>
      <c r="E73" s="71"/>
      <c r="F73" s="71"/>
      <c r="G73" s="71"/>
      <c r="H73" s="71"/>
      <c r="I73" s="169"/>
      <c r="J73" s="71"/>
      <c r="K73" s="71"/>
      <c r="L73" s="72"/>
    </row>
    <row r="74" s="1" customFormat="1" ht="36.96" customHeight="1">
      <c r="B74" s="46"/>
      <c r="C74" s="73" t="s">
        <v>148</v>
      </c>
      <c r="D74" s="74"/>
      <c r="E74" s="74"/>
      <c r="F74" s="74"/>
      <c r="G74" s="74"/>
      <c r="H74" s="74"/>
      <c r="I74" s="191"/>
      <c r="J74" s="74"/>
      <c r="K74" s="74"/>
      <c r="L74" s="72"/>
    </row>
    <row r="75" s="1" customFormat="1" ht="6.96" customHeight="1">
      <c r="B75" s="46"/>
      <c r="C75" s="74"/>
      <c r="D75" s="74"/>
      <c r="E75" s="74"/>
      <c r="F75" s="74"/>
      <c r="G75" s="74"/>
      <c r="H75" s="74"/>
      <c r="I75" s="191"/>
      <c r="J75" s="74"/>
      <c r="K75" s="74"/>
      <c r="L75" s="72"/>
    </row>
    <row r="76" s="1" customFormat="1" ht="14.4" customHeight="1">
      <c r="B76" s="46"/>
      <c r="C76" s="76" t="s">
        <v>18</v>
      </c>
      <c r="D76" s="74"/>
      <c r="E76" s="74"/>
      <c r="F76" s="74"/>
      <c r="G76" s="74"/>
      <c r="H76" s="74"/>
      <c r="I76" s="191"/>
      <c r="J76" s="74"/>
      <c r="K76" s="74"/>
      <c r="L76" s="72"/>
    </row>
    <row r="77" s="1" customFormat="1" ht="16.5" customHeight="1">
      <c r="B77" s="46"/>
      <c r="C77" s="74"/>
      <c r="D77" s="74"/>
      <c r="E77" s="192" t="str">
        <f>E7</f>
        <v>Oprava podlah v dílnách areálu TSS</v>
      </c>
      <c r="F77" s="76"/>
      <c r="G77" s="76"/>
      <c r="H77" s="76"/>
      <c r="I77" s="191"/>
      <c r="J77" s="74"/>
      <c r="K77" s="74"/>
      <c r="L77" s="72"/>
    </row>
    <row r="78" s="1" customFormat="1" ht="14.4" customHeight="1">
      <c r="B78" s="46"/>
      <c r="C78" s="76" t="s">
        <v>116</v>
      </c>
      <c r="D78" s="74"/>
      <c r="E78" s="74"/>
      <c r="F78" s="74"/>
      <c r="G78" s="74"/>
      <c r="H78" s="74"/>
      <c r="I78" s="191"/>
      <c r="J78" s="74"/>
      <c r="K78" s="74"/>
      <c r="L78" s="72"/>
    </row>
    <row r="79" s="1" customFormat="1" ht="17.25" customHeight="1">
      <c r="B79" s="46"/>
      <c r="C79" s="74"/>
      <c r="D79" s="74"/>
      <c r="E79" s="82" t="str">
        <f>E9</f>
        <v>2017-133-06 - m.č.119 - dílna</v>
      </c>
      <c r="F79" s="74"/>
      <c r="G79" s="74"/>
      <c r="H79" s="74"/>
      <c r="I79" s="191"/>
      <c r="J79" s="74"/>
      <c r="K79" s="74"/>
      <c r="L79" s="72"/>
    </row>
    <row r="80" s="1" customFormat="1" ht="6.96" customHeight="1">
      <c r="B80" s="46"/>
      <c r="C80" s="74"/>
      <c r="D80" s="74"/>
      <c r="E80" s="74"/>
      <c r="F80" s="74"/>
      <c r="G80" s="74"/>
      <c r="H80" s="74"/>
      <c r="I80" s="191"/>
      <c r="J80" s="74"/>
      <c r="K80" s="74"/>
      <c r="L80" s="72"/>
    </row>
    <row r="81" s="1" customFormat="1" ht="18" customHeight="1">
      <c r="B81" s="46"/>
      <c r="C81" s="76" t="s">
        <v>23</v>
      </c>
      <c r="D81" s="74"/>
      <c r="E81" s="74"/>
      <c r="F81" s="193" t="str">
        <f>F12</f>
        <v>ul.Soudní 988, Praha 4</v>
      </c>
      <c r="G81" s="74"/>
      <c r="H81" s="74"/>
      <c r="I81" s="194" t="s">
        <v>25</v>
      </c>
      <c r="J81" s="85" t="str">
        <f>IF(J12="","",J12)</f>
        <v>26. 7. 2017</v>
      </c>
      <c r="K81" s="74"/>
      <c r="L81" s="72"/>
    </row>
    <row r="82" s="1" customFormat="1" ht="6.96" customHeight="1">
      <c r="B82" s="46"/>
      <c r="C82" s="74"/>
      <c r="D82" s="74"/>
      <c r="E82" s="74"/>
      <c r="F82" s="74"/>
      <c r="G82" s="74"/>
      <c r="H82" s="74"/>
      <c r="I82" s="191"/>
      <c r="J82" s="74"/>
      <c r="K82" s="74"/>
      <c r="L82" s="72"/>
    </row>
    <row r="83" s="1" customFormat="1">
      <c r="B83" s="46"/>
      <c r="C83" s="76" t="s">
        <v>27</v>
      </c>
      <c r="D83" s="74"/>
      <c r="E83" s="74"/>
      <c r="F83" s="193" t="str">
        <f>E15</f>
        <v>Vězeňská služba ČR Soudní 1672/1a, Praha 4</v>
      </c>
      <c r="G83" s="74"/>
      <c r="H83" s="74"/>
      <c r="I83" s="194" t="s">
        <v>33</v>
      </c>
      <c r="J83" s="193" t="str">
        <f>E21</f>
        <v>Arch.Ing. Lubomír Hromádko, Lamačova 858,Praha 5</v>
      </c>
      <c r="K83" s="74"/>
      <c r="L83" s="72"/>
    </row>
    <row r="84" s="1" customFormat="1" ht="14.4" customHeight="1">
      <c r="B84" s="46"/>
      <c r="C84" s="76" t="s">
        <v>31</v>
      </c>
      <c r="D84" s="74"/>
      <c r="E84" s="74"/>
      <c r="F84" s="193" t="str">
        <f>IF(E18="","",E18)</f>
        <v/>
      </c>
      <c r="G84" s="74"/>
      <c r="H84" s="74"/>
      <c r="I84" s="191"/>
      <c r="J84" s="74"/>
      <c r="K84" s="74"/>
      <c r="L84" s="72"/>
    </row>
    <row r="85" s="1" customFormat="1" ht="10.32" customHeight="1">
      <c r="B85" s="46"/>
      <c r="C85" s="74"/>
      <c r="D85" s="74"/>
      <c r="E85" s="74"/>
      <c r="F85" s="74"/>
      <c r="G85" s="74"/>
      <c r="H85" s="74"/>
      <c r="I85" s="191"/>
      <c r="J85" s="74"/>
      <c r="K85" s="74"/>
      <c r="L85" s="72"/>
    </row>
    <row r="86" s="9" customFormat="1" ht="29.28" customHeight="1">
      <c r="B86" s="195"/>
      <c r="C86" s="196" t="s">
        <v>149</v>
      </c>
      <c r="D86" s="197" t="s">
        <v>57</v>
      </c>
      <c r="E86" s="197" t="s">
        <v>53</v>
      </c>
      <c r="F86" s="197" t="s">
        <v>150</v>
      </c>
      <c r="G86" s="197" t="s">
        <v>151</v>
      </c>
      <c r="H86" s="197" t="s">
        <v>152</v>
      </c>
      <c r="I86" s="198" t="s">
        <v>153</v>
      </c>
      <c r="J86" s="197" t="s">
        <v>120</v>
      </c>
      <c r="K86" s="199" t="s">
        <v>154</v>
      </c>
      <c r="L86" s="200"/>
      <c r="M86" s="102" t="s">
        <v>155</v>
      </c>
      <c r="N86" s="103" t="s">
        <v>42</v>
      </c>
      <c r="O86" s="103" t="s">
        <v>156</v>
      </c>
      <c r="P86" s="103" t="s">
        <v>157</v>
      </c>
      <c r="Q86" s="103" t="s">
        <v>158</v>
      </c>
      <c r="R86" s="103" t="s">
        <v>159</v>
      </c>
      <c r="S86" s="103" t="s">
        <v>160</v>
      </c>
      <c r="T86" s="104" t="s">
        <v>161</v>
      </c>
    </row>
    <row r="87" s="1" customFormat="1" ht="29.28" customHeight="1">
      <c r="B87" s="46"/>
      <c r="C87" s="108" t="s">
        <v>121</v>
      </c>
      <c r="D87" s="74"/>
      <c r="E87" s="74"/>
      <c r="F87" s="74"/>
      <c r="G87" s="74"/>
      <c r="H87" s="74"/>
      <c r="I87" s="191"/>
      <c r="J87" s="201">
        <f>BK87</f>
        <v>0</v>
      </c>
      <c r="K87" s="74"/>
      <c r="L87" s="72"/>
      <c r="M87" s="105"/>
      <c r="N87" s="106"/>
      <c r="O87" s="106"/>
      <c r="P87" s="202">
        <f>P88+P251</f>
        <v>0</v>
      </c>
      <c r="Q87" s="106"/>
      <c r="R87" s="202">
        <f>R88+R251</f>
        <v>0.31082944000000001</v>
      </c>
      <c r="S87" s="106"/>
      <c r="T87" s="203">
        <f>T88+T251</f>
        <v>0.77000000000000002</v>
      </c>
      <c r="AT87" s="24" t="s">
        <v>71</v>
      </c>
      <c r="AU87" s="24" t="s">
        <v>122</v>
      </c>
      <c r="BK87" s="204">
        <f>BK88+BK251</f>
        <v>0</v>
      </c>
    </row>
    <row r="88" s="10" customFormat="1" ht="37.44" customHeight="1">
      <c r="B88" s="205"/>
      <c r="C88" s="206"/>
      <c r="D88" s="207" t="s">
        <v>71</v>
      </c>
      <c r="E88" s="208" t="s">
        <v>162</v>
      </c>
      <c r="F88" s="208" t="s">
        <v>163</v>
      </c>
      <c r="G88" s="206"/>
      <c r="H88" s="206"/>
      <c r="I88" s="209"/>
      <c r="J88" s="210">
        <f>BK88</f>
        <v>0</v>
      </c>
      <c r="K88" s="206"/>
      <c r="L88" s="211"/>
      <c r="M88" s="212"/>
      <c r="N88" s="213"/>
      <c r="O88" s="213"/>
      <c r="P88" s="214">
        <f>P89+P94+P143+P153+P193+P239+P249</f>
        <v>0</v>
      </c>
      <c r="Q88" s="213"/>
      <c r="R88" s="214">
        <f>R89+R94+R143+R153+R193+R239+R249</f>
        <v>0.170762</v>
      </c>
      <c r="S88" s="213"/>
      <c r="T88" s="215">
        <f>T89+T94+T143+T153+T193+T239+T249</f>
        <v>0.77000000000000002</v>
      </c>
      <c r="AR88" s="216" t="s">
        <v>80</v>
      </c>
      <c r="AT88" s="217" t="s">
        <v>71</v>
      </c>
      <c r="AU88" s="217" t="s">
        <v>72</v>
      </c>
      <c r="AY88" s="216" t="s">
        <v>164</v>
      </c>
      <c r="BK88" s="218">
        <f>BK89+BK94+BK143+BK153+BK193+BK239+BK249</f>
        <v>0</v>
      </c>
    </row>
    <row r="89" s="10" customFormat="1" ht="19.92" customHeight="1">
      <c r="B89" s="205"/>
      <c r="C89" s="206"/>
      <c r="D89" s="207" t="s">
        <v>71</v>
      </c>
      <c r="E89" s="219" t="s">
        <v>80</v>
      </c>
      <c r="F89" s="219" t="s">
        <v>165</v>
      </c>
      <c r="G89" s="206"/>
      <c r="H89" s="206"/>
      <c r="I89" s="209"/>
      <c r="J89" s="220">
        <f>BK89</f>
        <v>0</v>
      </c>
      <c r="K89" s="206"/>
      <c r="L89" s="211"/>
      <c r="M89" s="212"/>
      <c r="N89" s="213"/>
      <c r="O89" s="213"/>
      <c r="P89" s="214">
        <f>SUM(P90:P93)</f>
        <v>0</v>
      </c>
      <c r="Q89" s="213"/>
      <c r="R89" s="214">
        <f>SUM(R90:R93)</f>
        <v>0.00040000000000000002</v>
      </c>
      <c r="S89" s="213"/>
      <c r="T89" s="215">
        <f>SUM(T90:T93)</f>
        <v>0.77000000000000002</v>
      </c>
      <c r="AR89" s="216" t="s">
        <v>80</v>
      </c>
      <c r="AT89" s="217" t="s">
        <v>71</v>
      </c>
      <c r="AU89" s="217" t="s">
        <v>80</v>
      </c>
      <c r="AY89" s="216" t="s">
        <v>164</v>
      </c>
      <c r="BK89" s="218">
        <f>SUM(BK90:BK93)</f>
        <v>0</v>
      </c>
    </row>
    <row r="90" s="1" customFormat="1" ht="38.25" customHeight="1">
      <c r="B90" s="46"/>
      <c r="C90" s="221" t="s">
        <v>80</v>
      </c>
      <c r="D90" s="221" t="s">
        <v>166</v>
      </c>
      <c r="E90" s="222" t="s">
        <v>167</v>
      </c>
      <c r="F90" s="223" t="s">
        <v>826</v>
      </c>
      <c r="G90" s="224" t="s">
        <v>169</v>
      </c>
      <c r="H90" s="225">
        <v>10</v>
      </c>
      <c r="I90" s="226"/>
      <c r="J90" s="227">
        <f>ROUND(I90*H90,2)</f>
        <v>0</v>
      </c>
      <c r="K90" s="223" t="s">
        <v>170</v>
      </c>
      <c r="L90" s="72"/>
      <c r="M90" s="228" t="s">
        <v>21</v>
      </c>
      <c r="N90" s="229" t="s">
        <v>43</v>
      </c>
      <c r="O90" s="47"/>
      <c r="P90" s="230">
        <f>O90*H90</f>
        <v>0</v>
      </c>
      <c r="Q90" s="230">
        <v>4.0000000000000003E-05</v>
      </c>
      <c r="R90" s="230">
        <f>Q90*H90</f>
        <v>0.00040000000000000002</v>
      </c>
      <c r="S90" s="230">
        <v>0.076999999999999999</v>
      </c>
      <c r="T90" s="231">
        <f>S90*H90</f>
        <v>0.77000000000000002</v>
      </c>
      <c r="AR90" s="24" t="s">
        <v>171</v>
      </c>
      <c r="AT90" s="24" t="s">
        <v>166</v>
      </c>
      <c r="AU90" s="24" t="s">
        <v>82</v>
      </c>
      <c r="AY90" s="24" t="s">
        <v>164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24" t="s">
        <v>80</v>
      </c>
      <c r="BK90" s="232">
        <f>ROUND(I90*H90,2)</f>
        <v>0</v>
      </c>
      <c r="BL90" s="24" t="s">
        <v>171</v>
      </c>
      <c r="BM90" s="24" t="s">
        <v>1060</v>
      </c>
    </row>
    <row r="91" s="11" customFormat="1">
      <c r="B91" s="233"/>
      <c r="C91" s="234"/>
      <c r="D91" s="235" t="s">
        <v>173</v>
      </c>
      <c r="E91" s="236" t="s">
        <v>21</v>
      </c>
      <c r="F91" s="237" t="s">
        <v>1061</v>
      </c>
      <c r="G91" s="234"/>
      <c r="H91" s="236" t="s">
        <v>21</v>
      </c>
      <c r="I91" s="238"/>
      <c r="J91" s="234"/>
      <c r="K91" s="234"/>
      <c r="L91" s="239"/>
      <c r="M91" s="240"/>
      <c r="N91" s="241"/>
      <c r="O91" s="241"/>
      <c r="P91" s="241"/>
      <c r="Q91" s="241"/>
      <c r="R91" s="241"/>
      <c r="S91" s="241"/>
      <c r="T91" s="242"/>
      <c r="AT91" s="243" t="s">
        <v>173</v>
      </c>
      <c r="AU91" s="243" t="s">
        <v>82</v>
      </c>
      <c r="AV91" s="11" t="s">
        <v>80</v>
      </c>
      <c r="AW91" s="11" t="s">
        <v>35</v>
      </c>
      <c r="AX91" s="11" t="s">
        <v>72</v>
      </c>
      <c r="AY91" s="243" t="s">
        <v>164</v>
      </c>
    </row>
    <row r="92" s="12" customFormat="1">
      <c r="B92" s="244"/>
      <c r="C92" s="245"/>
      <c r="D92" s="235" t="s">
        <v>173</v>
      </c>
      <c r="E92" s="246" t="s">
        <v>21</v>
      </c>
      <c r="F92" s="247" t="s">
        <v>221</v>
      </c>
      <c r="G92" s="245"/>
      <c r="H92" s="248">
        <v>10</v>
      </c>
      <c r="I92" s="249"/>
      <c r="J92" s="245"/>
      <c r="K92" s="245"/>
      <c r="L92" s="250"/>
      <c r="M92" s="251"/>
      <c r="N92" s="252"/>
      <c r="O92" s="252"/>
      <c r="P92" s="252"/>
      <c r="Q92" s="252"/>
      <c r="R92" s="252"/>
      <c r="S92" s="252"/>
      <c r="T92" s="253"/>
      <c r="AT92" s="254" t="s">
        <v>173</v>
      </c>
      <c r="AU92" s="254" t="s">
        <v>82</v>
      </c>
      <c r="AV92" s="12" t="s">
        <v>82</v>
      </c>
      <c r="AW92" s="12" t="s">
        <v>35</v>
      </c>
      <c r="AX92" s="12" t="s">
        <v>72</v>
      </c>
      <c r="AY92" s="254" t="s">
        <v>164</v>
      </c>
    </row>
    <row r="93" s="13" customFormat="1">
      <c r="B93" s="255"/>
      <c r="C93" s="256"/>
      <c r="D93" s="235" t="s">
        <v>173</v>
      </c>
      <c r="E93" s="257" t="s">
        <v>21</v>
      </c>
      <c r="F93" s="258" t="s">
        <v>177</v>
      </c>
      <c r="G93" s="256"/>
      <c r="H93" s="259">
        <v>10</v>
      </c>
      <c r="I93" s="260"/>
      <c r="J93" s="256"/>
      <c r="K93" s="256"/>
      <c r="L93" s="261"/>
      <c r="M93" s="262"/>
      <c r="N93" s="263"/>
      <c r="O93" s="263"/>
      <c r="P93" s="263"/>
      <c r="Q93" s="263"/>
      <c r="R93" s="263"/>
      <c r="S93" s="263"/>
      <c r="T93" s="264"/>
      <c r="AT93" s="265" t="s">
        <v>173</v>
      </c>
      <c r="AU93" s="265" t="s">
        <v>82</v>
      </c>
      <c r="AV93" s="13" t="s">
        <v>171</v>
      </c>
      <c r="AW93" s="13" t="s">
        <v>35</v>
      </c>
      <c r="AX93" s="13" t="s">
        <v>80</v>
      </c>
      <c r="AY93" s="265" t="s">
        <v>164</v>
      </c>
    </row>
    <row r="94" s="10" customFormat="1" ht="29.88" customHeight="1">
      <c r="B94" s="205"/>
      <c r="C94" s="206"/>
      <c r="D94" s="207" t="s">
        <v>71</v>
      </c>
      <c r="E94" s="219" t="s">
        <v>202</v>
      </c>
      <c r="F94" s="219" t="s">
        <v>306</v>
      </c>
      <c r="G94" s="206"/>
      <c r="H94" s="206"/>
      <c r="I94" s="209"/>
      <c r="J94" s="220">
        <f>BK94</f>
        <v>0</v>
      </c>
      <c r="K94" s="206"/>
      <c r="L94" s="211"/>
      <c r="M94" s="212"/>
      <c r="N94" s="213"/>
      <c r="O94" s="213"/>
      <c r="P94" s="214">
        <f>SUM(P95:P142)</f>
        <v>0</v>
      </c>
      <c r="Q94" s="213"/>
      <c r="R94" s="214">
        <f>SUM(R95:R142)</f>
        <v>0.10634780000000001</v>
      </c>
      <c r="S94" s="213"/>
      <c r="T94" s="215">
        <f>SUM(T95:T142)</f>
        <v>0</v>
      </c>
      <c r="AR94" s="216" t="s">
        <v>80</v>
      </c>
      <c r="AT94" s="217" t="s">
        <v>71</v>
      </c>
      <c r="AU94" s="217" t="s">
        <v>80</v>
      </c>
      <c r="AY94" s="216" t="s">
        <v>164</v>
      </c>
      <c r="BK94" s="218">
        <f>SUM(BK95:BK142)</f>
        <v>0</v>
      </c>
    </row>
    <row r="95" s="1" customFormat="1" ht="25.5" customHeight="1">
      <c r="B95" s="46"/>
      <c r="C95" s="221" t="s">
        <v>82</v>
      </c>
      <c r="D95" s="221" t="s">
        <v>166</v>
      </c>
      <c r="E95" s="222" t="s">
        <v>326</v>
      </c>
      <c r="F95" s="223" t="s">
        <v>327</v>
      </c>
      <c r="G95" s="224" t="s">
        <v>169</v>
      </c>
      <c r="H95" s="225">
        <v>10</v>
      </c>
      <c r="I95" s="226"/>
      <c r="J95" s="227">
        <f>ROUND(I95*H95,2)</f>
        <v>0</v>
      </c>
      <c r="K95" s="223" t="s">
        <v>21</v>
      </c>
      <c r="L95" s="72"/>
      <c r="M95" s="228" t="s">
        <v>21</v>
      </c>
      <c r="N95" s="229" t="s">
        <v>43</v>
      </c>
      <c r="O95" s="47"/>
      <c r="P95" s="230">
        <f>O95*H95</f>
        <v>0</v>
      </c>
      <c r="Q95" s="230">
        <v>0.010200000000000001</v>
      </c>
      <c r="R95" s="230">
        <f>Q95*H95</f>
        <v>0.10200000000000001</v>
      </c>
      <c r="S95" s="230">
        <v>0</v>
      </c>
      <c r="T95" s="231">
        <f>S95*H95</f>
        <v>0</v>
      </c>
      <c r="AR95" s="24" t="s">
        <v>171</v>
      </c>
      <c r="AT95" s="24" t="s">
        <v>166</v>
      </c>
      <c r="AU95" s="24" t="s">
        <v>82</v>
      </c>
      <c r="AY95" s="24" t="s">
        <v>164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24" t="s">
        <v>80</v>
      </c>
      <c r="BK95" s="232">
        <f>ROUND(I95*H95,2)</f>
        <v>0</v>
      </c>
      <c r="BL95" s="24" t="s">
        <v>171</v>
      </c>
      <c r="BM95" s="24" t="s">
        <v>1062</v>
      </c>
    </row>
    <row r="96" s="11" customFormat="1">
      <c r="B96" s="233"/>
      <c r="C96" s="234"/>
      <c r="D96" s="235" t="s">
        <v>173</v>
      </c>
      <c r="E96" s="236" t="s">
        <v>21</v>
      </c>
      <c r="F96" s="237" t="s">
        <v>1061</v>
      </c>
      <c r="G96" s="234"/>
      <c r="H96" s="236" t="s">
        <v>21</v>
      </c>
      <c r="I96" s="238"/>
      <c r="J96" s="234"/>
      <c r="K96" s="234"/>
      <c r="L96" s="239"/>
      <c r="M96" s="240"/>
      <c r="N96" s="241"/>
      <c r="O96" s="241"/>
      <c r="P96" s="241"/>
      <c r="Q96" s="241"/>
      <c r="R96" s="241"/>
      <c r="S96" s="241"/>
      <c r="T96" s="242"/>
      <c r="AT96" s="243" t="s">
        <v>173</v>
      </c>
      <c r="AU96" s="243" t="s">
        <v>82</v>
      </c>
      <c r="AV96" s="11" t="s">
        <v>80</v>
      </c>
      <c r="AW96" s="11" t="s">
        <v>35</v>
      </c>
      <c r="AX96" s="11" t="s">
        <v>72</v>
      </c>
      <c r="AY96" s="243" t="s">
        <v>164</v>
      </c>
    </row>
    <row r="97" s="11" customFormat="1">
      <c r="B97" s="233"/>
      <c r="C97" s="234"/>
      <c r="D97" s="235" t="s">
        <v>173</v>
      </c>
      <c r="E97" s="236" t="s">
        <v>21</v>
      </c>
      <c r="F97" s="237" t="s">
        <v>323</v>
      </c>
      <c r="G97" s="234"/>
      <c r="H97" s="236" t="s">
        <v>21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AT97" s="243" t="s">
        <v>173</v>
      </c>
      <c r="AU97" s="243" t="s">
        <v>82</v>
      </c>
      <c r="AV97" s="11" t="s">
        <v>80</v>
      </c>
      <c r="AW97" s="11" t="s">
        <v>35</v>
      </c>
      <c r="AX97" s="11" t="s">
        <v>72</v>
      </c>
      <c r="AY97" s="243" t="s">
        <v>164</v>
      </c>
    </row>
    <row r="98" s="11" customFormat="1">
      <c r="B98" s="233"/>
      <c r="C98" s="234"/>
      <c r="D98" s="235" t="s">
        <v>173</v>
      </c>
      <c r="E98" s="236" t="s">
        <v>21</v>
      </c>
      <c r="F98" s="237" t="s">
        <v>324</v>
      </c>
      <c r="G98" s="234"/>
      <c r="H98" s="236" t="s">
        <v>21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AT98" s="243" t="s">
        <v>173</v>
      </c>
      <c r="AU98" s="243" t="s">
        <v>82</v>
      </c>
      <c r="AV98" s="11" t="s">
        <v>80</v>
      </c>
      <c r="AW98" s="11" t="s">
        <v>35</v>
      </c>
      <c r="AX98" s="11" t="s">
        <v>72</v>
      </c>
      <c r="AY98" s="243" t="s">
        <v>164</v>
      </c>
    </row>
    <row r="99" s="12" customFormat="1">
      <c r="B99" s="244"/>
      <c r="C99" s="245"/>
      <c r="D99" s="235" t="s">
        <v>173</v>
      </c>
      <c r="E99" s="246" t="s">
        <v>21</v>
      </c>
      <c r="F99" s="247" t="s">
        <v>221</v>
      </c>
      <c r="G99" s="245"/>
      <c r="H99" s="248">
        <v>10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AT99" s="254" t="s">
        <v>173</v>
      </c>
      <c r="AU99" s="254" t="s">
        <v>82</v>
      </c>
      <c r="AV99" s="12" t="s">
        <v>82</v>
      </c>
      <c r="AW99" s="12" t="s">
        <v>35</v>
      </c>
      <c r="AX99" s="12" t="s">
        <v>72</v>
      </c>
      <c r="AY99" s="254" t="s">
        <v>164</v>
      </c>
    </row>
    <row r="100" s="11" customFormat="1">
      <c r="B100" s="233"/>
      <c r="C100" s="234"/>
      <c r="D100" s="235" t="s">
        <v>173</v>
      </c>
      <c r="E100" s="236" t="s">
        <v>21</v>
      </c>
      <c r="F100" s="237" t="s">
        <v>329</v>
      </c>
      <c r="G100" s="234"/>
      <c r="H100" s="236" t="s">
        <v>21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AT100" s="243" t="s">
        <v>173</v>
      </c>
      <c r="AU100" s="243" t="s">
        <v>82</v>
      </c>
      <c r="AV100" s="11" t="s">
        <v>80</v>
      </c>
      <c r="AW100" s="11" t="s">
        <v>35</v>
      </c>
      <c r="AX100" s="11" t="s">
        <v>72</v>
      </c>
      <c r="AY100" s="243" t="s">
        <v>164</v>
      </c>
    </row>
    <row r="101" s="13" customFormat="1">
      <c r="B101" s="255"/>
      <c r="C101" s="256"/>
      <c r="D101" s="235" t="s">
        <v>173</v>
      </c>
      <c r="E101" s="257" t="s">
        <v>21</v>
      </c>
      <c r="F101" s="258" t="s">
        <v>177</v>
      </c>
      <c r="G101" s="256"/>
      <c r="H101" s="259">
        <v>10</v>
      </c>
      <c r="I101" s="260"/>
      <c r="J101" s="256"/>
      <c r="K101" s="256"/>
      <c r="L101" s="261"/>
      <c r="M101" s="262"/>
      <c r="N101" s="263"/>
      <c r="O101" s="263"/>
      <c r="P101" s="263"/>
      <c r="Q101" s="263"/>
      <c r="R101" s="263"/>
      <c r="S101" s="263"/>
      <c r="T101" s="264"/>
      <c r="AT101" s="265" t="s">
        <v>173</v>
      </c>
      <c r="AU101" s="265" t="s">
        <v>82</v>
      </c>
      <c r="AV101" s="13" t="s">
        <v>171</v>
      </c>
      <c r="AW101" s="13" t="s">
        <v>35</v>
      </c>
      <c r="AX101" s="13" t="s">
        <v>80</v>
      </c>
      <c r="AY101" s="265" t="s">
        <v>164</v>
      </c>
    </row>
    <row r="102" s="1" customFormat="1" ht="25.5" customHeight="1">
      <c r="B102" s="46"/>
      <c r="C102" s="266" t="s">
        <v>185</v>
      </c>
      <c r="D102" s="266" t="s">
        <v>238</v>
      </c>
      <c r="E102" s="267" t="s">
        <v>338</v>
      </c>
      <c r="F102" s="268" t="s">
        <v>339</v>
      </c>
      <c r="G102" s="269" t="s">
        <v>340</v>
      </c>
      <c r="H102" s="270">
        <v>330</v>
      </c>
      <c r="I102" s="271"/>
      <c r="J102" s="272">
        <f>ROUND(I102*H102,2)</f>
        <v>0</v>
      </c>
      <c r="K102" s="268" t="s">
        <v>21</v>
      </c>
      <c r="L102" s="273"/>
      <c r="M102" s="274" t="s">
        <v>21</v>
      </c>
      <c r="N102" s="275" t="s">
        <v>43</v>
      </c>
      <c r="O102" s="47"/>
      <c r="P102" s="230">
        <f>O102*H102</f>
        <v>0</v>
      </c>
      <c r="Q102" s="230">
        <v>0</v>
      </c>
      <c r="R102" s="230">
        <f>Q102*H102</f>
        <v>0</v>
      </c>
      <c r="S102" s="230">
        <v>0</v>
      </c>
      <c r="T102" s="231">
        <f>S102*H102</f>
        <v>0</v>
      </c>
      <c r="AR102" s="24" t="s">
        <v>210</v>
      </c>
      <c r="AT102" s="24" t="s">
        <v>238</v>
      </c>
      <c r="AU102" s="24" t="s">
        <v>82</v>
      </c>
      <c r="AY102" s="24" t="s">
        <v>164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24" t="s">
        <v>80</v>
      </c>
      <c r="BK102" s="232">
        <f>ROUND(I102*H102,2)</f>
        <v>0</v>
      </c>
      <c r="BL102" s="24" t="s">
        <v>171</v>
      </c>
      <c r="BM102" s="24" t="s">
        <v>1063</v>
      </c>
    </row>
    <row r="103" s="11" customFormat="1">
      <c r="B103" s="233"/>
      <c r="C103" s="234"/>
      <c r="D103" s="235" t="s">
        <v>173</v>
      </c>
      <c r="E103" s="236" t="s">
        <v>21</v>
      </c>
      <c r="F103" s="237" t="s">
        <v>1061</v>
      </c>
      <c r="G103" s="234"/>
      <c r="H103" s="236" t="s">
        <v>21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AT103" s="243" t="s">
        <v>173</v>
      </c>
      <c r="AU103" s="243" t="s">
        <v>82</v>
      </c>
      <c r="AV103" s="11" t="s">
        <v>80</v>
      </c>
      <c r="AW103" s="11" t="s">
        <v>35</v>
      </c>
      <c r="AX103" s="11" t="s">
        <v>72</v>
      </c>
      <c r="AY103" s="243" t="s">
        <v>164</v>
      </c>
    </row>
    <row r="104" s="11" customFormat="1">
      <c r="B104" s="233"/>
      <c r="C104" s="234"/>
      <c r="D104" s="235" t="s">
        <v>173</v>
      </c>
      <c r="E104" s="236" t="s">
        <v>21</v>
      </c>
      <c r="F104" s="237" t="s">
        <v>323</v>
      </c>
      <c r="G104" s="234"/>
      <c r="H104" s="236" t="s">
        <v>21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AT104" s="243" t="s">
        <v>173</v>
      </c>
      <c r="AU104" s="243" t="s">
        <v>82</v>
      </c>
      <c r="AV104" s="11" t="s">
        <v>80</v>
      </c>
      <c r="AW104" s="11" t="s">
        <v>35</v>
      </c>
      <c r="AX104" s="11" t="s">
        <v>72</v>
      </c>
      <c r="AY104" s="243" t="s">
        <v>164</v>
      </c>
    </row>
    <row r="105" s="11" customFormat="1">
      <c r="B105" s="233"/>
      <c r="C105" s="234"/>
      <c r="D105" s="235" t="s">
        <v>173</v>
      </c>
      <c r="E105" s="236" t="s">
        <v>21</v>
      </c>
      <c r="F105" s="237" t="s">
        <v>324</v>
      </c>
      <c r="G105" s="234"/>
      <c r="H105" s="236" t="s">
        <v>21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AT105" s="243" t="s">
        <v>173</v>
      </c>
      <c r="AU105" s="243" t="s">
        <v>82</v>
      </c>
      <c r="AV105" s="11" t="s">
        <v>80</v>
      </c>
      <c r="AW105" s="11" t="s">
        <v>35</v>
      </c>
      <c r="AX105" s="11" t="s">
        <v>72</v>
      </c>
      <c r="AY105" s="243" t="s">
        <v>164</v>
      </c>
    </row>
    <row r="106" s="12" customFormat="1">
      <c r="B106" s="244"/>
      <c r="C106" s="245"/>
      <c r="D106" s="235" t="s">
        <v>173</v>
      </c>
      <c r="E106" s="246" t="s">
        <v>21</v>
      </c>
      <c r="F106" s="247" t="s">
        <v>1064</v>
      </c>
      <c r="G106" s="245"/>
      <c r="H106" s="248">
        <v>330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AT106" s="254" t="s">
        <v>173</v>
      </c>
      <c r="AU106" s="254" t="s">
        <v>82</v>
      </c>
      <c r="AV106" s="12" t="s">
        <v>82</v>
      </c>
      <c r="AW106" s="12" t="s">
        <v>35</v>
      </c>
      <c r="AX106" s="12" t="s">
        <v>72</v>
      </c>
      <c r="AY106" s="254" t="s">
        <v>164</v>
      </c>
    </row>
    <row r="107" s="11" customFormat="1">
      <c r="B107" s="233"/>
      <c r="C107" s="234"/>
      <c r="D107" s="235" t="s">
        <v>173</v>
      </c>
      <c r="E107" s="236" t="s">
        <v>21</v>
      </c>
      <c r="F107" s="237" t="s">
        <v>329</v>
      </c>
      <c r="G107" s="234"/>
      <c r="H107" s="236" t="s">
        <v>21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AT107" s="243" t="s">
        <v>173</v>
      </c>
      <c r="AU107" s="243" t="s">
        <v>82</v>
      </c>
      <c r="AV107" s="11" t="s">
        <v>80</v>
      </c>
      <c r="AW107" s="11" t="s">
        <v>35</v>
      </c>
      <c r="AX107" s="11" t="s">
        <v>72</v>
      </c>
      <c r="AY107" s="243" t="s">
        <v>164</v>
      </c>
    </row>
    <row r="108" s="13" customFormat="1">
      <c r="B108" s="255"/>
      <c r="C108" s="256"/>
      <c r="D108" s="235" t="s">
        <v>173</v>
      </c>
      <c r="E108" s="257" t="s">
        <v>21</v>
      </c>
      <c r="F108" s="258" t="s">
        <v>177</v>
      </c>
      <c r="G108" s="256"/>
      <c r="H108" s="259">
        <v>330</v>
      </c>
      <c r="I108" s="260"/>
      <c r="J108" s="256"/>
      <c r="K108" s="256"/>
      <c r="L108" s="261"/>
      <c r="M108" s="262"/>
      <c r="N108" s="263"/>
      <c r="O108" s="263"/>
      <c r="P108" s="263"/>
      <c r="Q108" s="263"/>
      <c r="R108" s="263"/>
      <c r="S108" s="263"/>
      <c r="T108" s="264"/>
      <c r="AT108" s="265" t="s">
        <v>173</v>
      </c>
      <c r="AU108" s="265" t="s">
        <v>82</v>
      </c>
      <c r="AV108" s="13" t="s">
        <v>171</v>
      </c>
      <c r="AW108" s="13" t="s">
        <v>35</v>
      </c>
      <c r="AX108" s="13" t="s">
        <v>80</v>
      </c>
      <c r="AY108" s="265" t="s">
        <v>164</v>
      </c>
    </row>
    <row r="109" s="1" customFormat="1" ht="16.5" customHeight="1">
      <c r="B109" s="46"/>
      <c r="C109" s="221" t="s">
        <v>171</v>
      </c>
      <c r="D109" s="221" t="s">
        <v>166</v>
      </c>
      <c r="E109" s="222" t="s">
        <v>347</v>
      </c>
      <c r="F109" s="223" t="s">
        <v>348</v>
      </c>
      <c r="G109" s="224" t="s">
        <v>169</v>
      </c>
      <c r="H109" s="225">
        <v>10</v>
      </c>
      <c r="I109" s="226"/>
      <c r="J109" s="227">
        <f>ROUND(I109*H109,2)</f>
        <v>0</v>
      </c>
      <c r="K109" s="223" t="s">
        <v>21</v>
      </c>
      <c r="L109" s="72"/>
      <c r="M109" s="228" t="s">
        <v>21</v>
      </c>
      <c r="N109" s="229" t="s">
        <v>43</v>
      </c>
      <c r="O109" s="47"/>
      <c r="P109" s="230">
        <f>O109*H109</f>
        <v>0</v>
      </c>
      <c r="Q109" s="230">
        <v>0</v>
      </c>
      <c r="R109" s="230">
        <f>Q109*H109</f>
        <v>0</v>
      </c>
      <c r="S109" s="230">
        <v>0</v>
      </c>
      <c r="T109" s="231">
        <f>S109*H109</f>
        <v>0</v>
      </c>
      <c r="AR109" s="24" t="s">
        <v>171</v>
      </c>
      <c r="AT109" s="24" t="s">
        <v>166</v>
      </c>
      <c r="AU109" s="24" t="s">
        <v>82</v>
      </c>
      <c r="AY109" s="24" t="s">
        <v>164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24" t="s">
        <v>80</v>
      </c>
      <c r="BK109" s="232">
        <f>ROUND(I109*H109,2)</f>
        <v>0</v>
      </c>
      <c r="BL109" s="24" t="s">
        <v>171</v>
      </c>
      <c r="BM109" s="24" t="s">
        <v>1065</v>
      </c>
    </row>
    <row r="110" s="11" customFormat="1">
      <c r="B110" s="233"/>
      <c r="C110" s="234"/>
      <c r="D110" s="235" t="s">
        <v>173</v>
      </c>
      <c r="E110" s="236" t="s">
        <v>21</v>
      </c>
      <c r="F110" s="237" t="s">
        <v>1061</v>
      </c>
      <c r="G110" s="234"/>
      <c r="H110" s="236" t="s">
        <v>21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AT110" s="243" t="s">
        <v>173</v>
      </c>
      <c r="AU110" s="243" t="s">
        <v>82</v>
      </c>
      <c r="AV110" s="11" t="s">
        <v>80</v>
      </c>
      <c r="AW110" s="11" t="s">
        <v>35</v>
      </c>
      <c r="AX110" s="11" t="s">
        <v>72</v>
      </c>
      <c r="AY110" s="243" t="s">
        <v>164</v>
      </c>
    </row>
    <row r="111" s="12" customFormat="1">
      <c r="B111" s="244"/>
      <c r="C111" s="245"/>
      <c r="D111" s="235" t="s">
        <v>173</v>
      </c>
      <c r="E111" s="246" t="s">
        <v>21</v>
      </c>
      <c r="F111" s="247" t="s">
        <v>21</v>
      </c>
      <c r="G111" s="245"/>
      <c r="H111" s="248">
        <v>0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AT111" s="254" t="s">
        <v>173</v>
      </c>
      <c r="AU111" s="254" t="s">
        <v>82</v>
      </c>
      <c r="AV111" s="12" t="s">
        <v>82</v>
      </c>
      <c r="AW111" s="12" t="s">
        <v>35</v>
      </c>
      <c r="AX111" s="12" t="s">
        <v>72</v>
      </c>
      <c r="AY111" s="254" t="s">
        <v>164</v>
      </c>
    </row>
    <row r="112" s="11" customFormat="1">
      <c r="B112" s="233"/>
      <c r="C112" s="234"/>
      <c r="D112" s="235" t="s">
        <v>173</v>
      </c>
      <c r="E112" s="236" t="s">
        <v>21</v>
      </c>
      <c r="F112" s="237" t="s">
        <v>323</v>
      </c>
      <c r="G112" s="234"/>
      <c r="H112" s="236" t="s">
        <v>21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AT112" s="243" t="s">
        <v>173</v>
      </c>
      <c r="AU112" s="243" t="s">
        <v>82</v>
      </c>
      <c r="AV112" s="11" t="s">
        <v>80</v>
      </c>
      <c r="AW112" s="11" t="s">
        <v>35</v>
      </c>
      <c r="AX112" s="11" t="s">
        <v>72</v>
      </c>
      <c r="AY112" s="243" t="s">
        <v>164</v>
      </c>
    </row>
    <row r="113" s="11" customFormat="1">
      <c r="B113" s="233"/>
      <c r="C113" s="234"/>
      <c r="D113" s="235" t="s">
        <v>173</v>
      </c>
      <c r="E113" s="236" t="s">
        <v>21</v>
      </c>
      <c r="F113" s="237" t="s">
        <v>350</v>
      </c>
      <c r="G113" s="234"/>
      <c r="H113" s="236" t="s">
        <v>21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AT113" s="243" t="s">
        <v>173</v>
      </c>
      <c r="AU113" s="243" t="s">
        <v>82</v>
      </c>
      <c r="AV113" s="11" t="s">
        <v>80</v>
      </c>
      <c r="AW113" s="11" t="s">
        <v>35</v>
      </c>
      <c r="AX113" s="11" t="s">
        <v>72</v>
      </c>
      <c r="AY113" s="243" t="s">
        <v>164</v>
      </c>
    </row>
    <row r="114" s="12" customFormat="1">
      <c r="B114" s="244"/>
      <c r="C114" s="245"/>
      <c r="D114" s="235" t="s">
        <v>173</v>
      </c>
      <c r="E114" s="246" t="s">
        <v>21</v>
      </c>
      <c r="F114" s="247" t="s">
        <v>221</v>
      </c>
      <c r="G114" s="245"/>
      <c r="H114" s="248">
        <v>10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AT114" s="254" t="s">
        <v>173</v>
      </c>
      <c r="AU114" s="254" t="s">
        <v>82</v>
      </c>
      <c r="AV114" s="12" t="s">
        <v>82</v>
      </c>
      <c r="AW114" s="12" t="s">
        <v>35</v>
      </c>
      <c r="AX114" s="12" t="s">
        <v>72</v>
      </c>
      <c r="AY114" s="254" t="s">
        <v>164</v>
      </c>
    </row>
    <row r="115" s="11" customFormat="1">
      <c r="B115" s="233"/>
      <c r="C115" s="234"/>
      <c r="D115" s="235" t="s">
        <v>173</v>
      </c>
      <c r="E115" s="236" t="s">
        <v>21</v>
      </c>
      <c r="F115" s="237" t="s">
        <v>351</v>
      </c>
      <c r="G115" s="234"/>
      <c r="H115" s="236" t="s">
        <v>21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AT115" s="243" t="s">
        <v>173</v>
      </c>
      <c r="AU115" s="243" t="s">
        <v>82</v>
      </c>
      <c r="AV115" s="11" t="s">
        <v>80</v>
      </c>
      <c r="AW115" s="11" t="s">
        <v>35</v>
      </c>
      <c r="AX115" s="11" t="s">
        <v>72</v>
      </c>
      <c r="AY115" s="243" t="s">
        <v>164</v>
      </c>
    </row>
    <row r="116" s="13" customFormat="1">
      <c r="B116" s="255"/>
      <c r="C116" s="256"/>
      <c r="D116" s="235" t="s">
        <v>173</v>
      </c>
      <c r="E116" s="257" t="s">
        <v>21</v>
      </c>
      <c r="F116" s="258" t="s">
        <v>177</v>
      </c>
      <c r="G116" s="256"/>
      <c r="H116" s="259">
        <v>10</v>
      </c>
      <c r="I116" s="260"/>
      <c r="J116" s="256"/>
      <c r="K116" s="256"/>
      <c r="L116" s="261"/>
      <c r="M116" s="262"/>
      <c r="N116" s="263"/>
      <c r="O116" s="263"/>
      <c r="P116" s="263"/>
      <c r="Q116" s="263"/>
      <c r="R116" s="263"/>
      <c r="S116" s="263"/>
      <c r="T116" s="264"/>
      <c r="AT116" s="265" t="s">
        <v>173</v>
      </c>
      <c r="AU116" s="265" t="s">
        <v>82</v>
      </c>
      <c r="AV116" s="13" t="s">
        <v>171</v>
      </c>
      <c r="AW116" s="13" t="s">
        <v>35</v>
      </c>
      <c r="AX116" s="13" t="s">
        <v>80</v>
      </c>
      <c r="AY116" s="265" t="s">
        <v>164</v>
      </c>
    </row>
    <row r="117" s="1" customFormat="1" ht="16.5" customHeight="1">
      <c r="B117" s="46"/>
      <c r="C117" s="266" t="s">
        <v>198</v>
      </c>
      <c r="D117" s="266" t="s">
        <v>238</v>
      </c>
      <c r="E117" s="267" t="s">
        <v>353</v>
      </c>
      <c r="F117" s="268" t="s">
        <v>354</v>
      </c>
      <c r="G117" s="269" t="s">
        <v>340</v>
      </c>
      <c r="H117" s="270">
        <v>60</v>
      </c>
      <c r="I117" s="271"/>
      <c r="J117" s="272">
        <f>ROUND(I117*H117,2)</f>
        <v>0</v>
      </c>
      <c r="K117" s="268" t="s">
        <v>21</v>
      </c>
      <c r="L117" s="273"/>
      <c r="M117" s="274" t="s">
        <v>21</v>
      </c>
      <c r="N117" s="275" t="s">
        <v>43</v>
      </c>
      <c r="O117" s="47"/>
      <c r="P117" s="230">
        <f>O117*H117</f>
        <v>0</v>
      </c>
      <c r="Q117" s="230">
        <v>0</v>
      </c>
      <c r="R117" s="230">
        <f>Q117*H117</f>
        <v>0</v>
      </c>
      <c r="S117" s="230">
        <v>0</v>
      </c>
      <c r="T117" s="231">
        <f>S117*H117</f>
        <v>0</v>
      </c>
      <c r="AR117" s="24" t="s">
        <v>210</v>
      </c>
      <c r="AT117" s="24" t="s">
        <v>238</v>
      </c>
      <c r="AU117" s="24" t="s">
        <v>82</v>
      </c>
      <c r="AY117" s="24" t="s">
        <v>164</v>
      </c>
      <c r="BE117" s="232">
        <f>IF(N117="základní",J117,0)</f>
        <v>0</v>
      </c>
      <c r="BF117" s="232">
        <f>IF(N117="snížená",J117,0)</f>
        <v>0</v>
      </c>
      <c r="BG117" s="232">
        <f>IF(N117="zákl. přenesená",J117,0)</f>
        <v>0</v>
      </c>
      <c r="BH117" s="232">
        <f>IF(N117="sníž. přenesená",J117,0)</f>
        <v>0</v>
      </c>
      <c r="BI117" s="232">
        <f>IF(N117="nulová",J117,0)</f>
        <v>0</v>
      </c>
      <c r="BJ117" s="24" t="s">
        <v>80</v>
      </c>
      <c r="BK117" s="232">
        <f>ROUND(I117*H117,2)</f>
        <v>0</v>
      </c>
      <c r="BL117" s="24" t="s">
        <v>171</v>
      </c>
      <c r="BM117" s="24" t="s">
        <v>1066</v>
      </c>
    </row>
    <row r="118" s="11" customFormat="1">
      <c r="B118" s="233"/>
      <c r="C118" s="234"/>
      <c r="D118" s="235" t="s">
        <v>173</v>
      </c>
      <c r="E118" s="236" t="s">
        <v>21</v>
      </c>
      <c r="F118" s="237" t="s">
        <v>1061</v>
      </c>
      <c r="G118" s="234"/>
      <c r="H118" s="236" t="s">
        <v>21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AT118" s="243" t="s">
        <v>173</v>
      </c>
      <c r="AU118" s="243" t="s">
        <v>82</v>
      </c>
      <c r="AV118" s="11" t="s">
        <v>80</v>
      </c>
      <c r="AW118" s="11" t="s">
        <v>35</v>
      </c>
      <c r="AX118" s="11" t="s">
        <v>72</v>
      </c>
      <c r="AY118" s="243" t="s">
        <v>164</v>
      </c>
    </row>
    <row r="119" s="12" customFormat="1">
      <c r="B119" s="244"/>
      <c r="C119" s="245"/>
      <c r="D119" s="235" t="s">
        <v>173</v>
      </c>
      <c r="E119" s="246" t="s">
        <v>21</v>
      </c>
      <c r="F119" s="247" t="s">
        <v>21</v>
      </c>
      <c r="G119" s="245"/>
      <c r="H119" s="248">
        <v>0</v>
      </c>
      <c r="I119" s="249"/>
      <c r="J119" s="245"/>
      <c r="K119" s="245"/>
      <c r="L119" s="250"/>
      <c r="M119" s="251"/>
      <c r="N119" s="252"/>
      <c r="O119" s="252"/>
      <c r="P119" s="252"/>
      <c r="Q119" s="252"/>
      <c r="R119" s="252"/>
      <c r="S119" s="252"/>
      <c r="T119" s="253"/>
      <c r="AT119" s="254" t="s">
        <v>173</v>
      </c>
      <c r="AU119" s="254" t="s">
        <v>82</v>
      </c>
      <c r="AV119" s="12" t="s">
        <v>82</v>
      </c>
      <c r="AW119" s="12" t="s">
        <v>35</v>
      </c>
      <c r="AX119" s="12" t="s">
        <v>72</v>
      </c>
      <c r="AY119" s="254" t="s">
        <v>164</v>
      </c>
    </row>
    <row r="120" s="11" customFormat="1">
      <c r="B120" s="233"/>
      <c r="C120" s="234"/>
      <c r="D120" s="235" t="s">
        <v>173</v>
      </c>
      <c r="E120" s="236" t="s">
        <v>21</v>
      </c>
      <c r="F120" s="237" t="s">
        <v>323</v>
      </c>
      <c r="G120" s="234"/>
      <c r="H120" s="236" t="s">
        <v>21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AT120" s="243" t="s">
        <v>173</v>
      </c>
      <c r="AU120" s="243" t="s">
        <v>82</v>
      </c>
      <c r="AV120" s="11" t="s">
        <v>80</v>
      </c>
      <c r="AW120" s="11" t="s">
        <v>35</v>
      </c>
      <c r="AX120" s="11" t="s">
        <v>72</v>
      </c>
      <c r="AY120" s="243" t="s">
        <v>164</v>
      </c>
    </row>
    <row r="121" s="11" customFormat="1">
      <c r="B121" s="233"/>
      <c r="C121" s="234"/>
      <c r="D121" s="235" t="s">
        <v>173</v>
      </c>
      <c r="E121" s="236" t="s">
        <v>21</v>
      </c>
      <c r="F121" s="237" t="s">
        <v>350</v>
      </c>
      <c r="G121" s="234"/>
      <c r="H121" s="236" t="s">
        <v>21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AT121" s="243" t="s">
        <v>173</v>
      </c>
      <c r="AU121" s="243" t="s">
        <v>82</v>
      </c>
      <c r="AV121" s="11" t="s">
        <v>80</v>
      </c>
      <c r="AW121" s="11" t="s">
        <v>35</v>
      </c>
      <c r="AX121" s="11" t="s">
        <v>72</v>
      </c>
      <c r="AY121" s="243" t="s">
        <v>164</v>
      </c>
    </row>
    <row r="122" s="12" customFormat="1">
      <c r="B122" s="244"/>
      <c r="C122" s="245"/>
      <c r="D122" s="235" t="s">
        <v>173</v>
      </c>
      <c r="E122" s="246" t="s">
        <v>21</v>
      </c>
      <c r="F122" s="247" t="s">
        <v>1067</v>
      </c>
      <c r="G122" s="245"/>
      <c r="H122" s="248">
        <v>60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AT122" s="254" t="s">
        <v>173</v>
      </c>
      <c r="AU122" s="254" t="s">
        <v>82</v>
      </c>
      <c r="AV122" s="12" t="s">
        <v>82</v>
      </c>
      <c r="AW122" s="12" t="s">
        <v>35</v>
      </c>
      <c r="AX122" s="12" t="s">
        <v>72</v>
      </c>
      <c r="AY122" s="254" t="s">
        <v>164</v>
      </c>
    </row>
    <row r="123" s="11" customFormat="1">
      <c r="B123" s="233"/>
      <c r="C123" s="234"/>
      <c r="D123" s="235" t="s">
        <v>173</v>
      </c>
      <c r="E123" s="236" t="s">
        <v>21</v>
      </c>
      <c r="F123" s="237" t="s">
        <v>351</v>
      </c>
      <c r="G123" s="234"/>
      <c r="H123" s="236" t="s">
        <v>21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AT123" s="243" t="s">
        <v>173</v>
      </c>
      <c r="AU123" s="243" t="s">
        <v>82</v>
      </c>
      <c r="AV123" s="11" t="s">
        <v>80</v>
      </c>
      <c r="AW123" s="11" t="s">
        <v>35</v>
      </c>
      <c r="AX123" s="11" t="s">
        <v>72</v>
      </c>
      <c r="AY123" s="243" t="s">
        <v>164</v>
      </c>
    </row>
    <row r="124" s="13" customFormat="1">
      <c r="B124" s="255"/>
      <c r="C124" s="256"/>
      <c r="D124" s="235" t="s">
        <v>173</v>
      </c>
      <c r="E124" s="257" t="s">
        <v>21</v>
      </c>
      <c r="F124" s="258" t="s">
        <v>177</v>
      </c>
      <c r="G124" s="256"/>
      <c r="H124" s="259">
        <v>60</v>
      </c>
      <c r="I124" s="260"/>
      <c r="J124" s="256"/>
      <c r="K124" s="256"/>
      <c r="L124" s="261"/>
      <c r="M124" s="262"/>
      <c r="N124" s="263"/>
      <c r="O124" s="263"/>
      <c r="P124" s="263"/>
      <c r="Q124" s="263"/>
      <c r="R124" s="263"/>
      <c r="S124" s="263"/>
      <c r="T124" s="264"/>
      <c r="AT124" s="265" t="s">
        <v>173</v>
      </c>
      <c r="AU124" s="265" t="s">
        <v>82</v>
      </c>
      <c r="AV124" s="13" t="s">
        <v>171</v>
      </c>
      <c r="AW124" s="13" t="s">
        <v>35</v>
      </c>
      <c r="AX124" s="13" t="s">
        <v>80</v>
      </c>
      <c r="AY124" s="265" t="s">
        <v>164</v>
      </c>
    </row>
    <row r="125" s="1" customFormat="1" ht="25.5" customHeight="1">
      <c r="B125" s="46"/>
      <c r="C125" s="221" t="s">
        <v>202</v>
      </c>
      <c r="D125" s="221" t="s">
        <v>166</v>
      </c>
      <c r="E125" s="222" t="s">
        <v>837</v>
      </c>
      <c r="F125" s="223" t="s">
        <v>838</v>
      </c>
      <c r="G125" s="224" t="s">
        <v>287</v>
      </c>
      <c r="H125" s="225">
        <v>3.3999999999999999</v>
      </c>
      <c r="I125" s="226"/>
      <c r="J125" s="227">
        <f>ROUND(I125*H125,2)</f>
        <v>0</v>
      </c>
      <c r="K125" s="223" t="s">
        <v>170</v>
      </c>
      <c r="L125" s="72"/>
      <c r="M125" s="228" t="s">
        <v>21</v>
      </c>
      <c r="N125" s="229" t="s">
        <v>43</v>
      </c>
      <c r="O125" s="47"/>
      <c r="P125" s="230">
        <f>O125*H125</f>
        <v>0</v>
      </c>
      <c r="Q125" s="230">
        <v>0.0011999999999999999</v>
      </c>
      <c r="R125" s="230">
        <f>Q125*H125</f>
        <v>0.0040799999999999994</v>
      </c>
      <c r="S125" s="230">
        <v>0</v>
      </c>
      <c r="T125" s="231">
        <f>S125*H125</f>
        <v>0</v>
      </c>
      <c r="AR125" s="24" t="s">
        <v>171</v>
      </c>
      <c r="AT125" s="24" t="s">
        <v>166</v>
      </c>
      <c r="AU125" s="24" t="s">
        <v>82</v>
      </c>
      <c r="AY125" s="24" t="s">
        <v>164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24" t="s">
        <v>80</v>
      </c>
      <c r="BK125" s="232">
        <f>ROUND(I125*H125,2)</f>
        <v>0</v>
      </c>
      <c r="BL125" s="24" t="s">
        <v>171</v>
      </c>
      <c r="BM125" s="24" t="s">
        <v>1068</v>
      </c>
    </row>
    <row r="126" s="11" customFormat="1">
      <c r="B126" s="233"/>
      <c r="C126" s="234"/>
      <c r="D126" s="235" t="s">
        <v>173</v>
      </c>
      <c r="E126" s="236" t="s">
        <v>21</v>
      </c>
      <c r="F126" s="237" t="s">
        <v>1061</v>
      </c>
      <c r="G126" s="234"/>
      <c r="H126" s="236" t="s">
        <v>21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173</v>
      </c>
      <c r="AU126" s="243" t="s">
        <v>82</v>
      </c>
      <c r="AV126" s="11" t="s">
        <v>80</v>
      </c>
      <c r="AW126" s="11" t="s">
        <v>35</v>
      </c>
      <c r="AX126" s="11" t="s">
        <v>72</v>
      </c>
      <c r="AY126" s="243" t="s">
        <v>164</v>
      </c>
    </row>
    <row r="127" s="11" customFormat="1">
      <c r="B127" s="233"/>
      <c r="C127" s="234"/>
      <c r="D127" s="235" t="s">
        <v>173</v>
      </c>
      <c r="E127" s="236" t="s">
        <v>21</v>
      </c>
      <c r="F127" s="237" t="s">
        <v>1069</v>
      </c>
      <c r="G127" s="234"/>
      <c r="H127" s="236" t="s">
        <v>21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AT127" s="243" t="s">
        <v>173</v>
      </c>
      <c r="AU127" s="243" t="s">
        <v>82</v>
      </c>
      <c r="AV127" s="11" t="s">
        <v>80</v>
      </c>
      <c r="AW127" s="11" t="s">
        <v>35</v>
      </c>
      <c r="AX127" s="11" t="s">
        <v>72</v>
      </c>
      <c r="AY127" s="243" t="s">
        <v>164</v>
      </c>
    </row>
    <row r="128" s="11" customFormat="1">
      <c r="B128" s="233"/>
      <c r="C128" s="234"/>
      <c r="D128" s="235" t="s">
        <v>173</v>
      </c>
      <c r="E128" s="236" t="s">
        <v>21</v>
      </c>
      <c r="F128" s="237" t="s">
        <v>925</v>
      </c>
      <c r="G128" s="234"/>
      <c r="H128" s="236" t="s">
        <v>21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173</v>
      </c>
      <c r="AU128" s="243" t="s">
        <v>82</v>
      </c>
      <c r="AV128" s="11" t="s">
        <v>80</v>
      </c>
      <c r="AW128" s="11" t="s">
        <v>35</v>
      </c>
      <c r="AX128" s="11" t="s">
        <v>72</v>
      </c>
      <c r="AY128" s="243" t="s">
        <v>164</v>
      </c>
    </row>
    <row r="129" s="12" customFormat="1">
      <c r="B129" s="244"/>
      <c r="C129" s="245"/>
      <c r="D129" s="235" t="s">
        <v>173</v>
      </c>
      <c r="E129" s="246" t="s">
        <v>21</v>
      </c>
      <c r="F129" s="247" t="s">
        <v>1070</v>
      </c>
      <c r="G129" s="245"/>
      <c r="H129" s="248">
        <v>3.3999999999999999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AT129" s="254" t="s">
        <v>173</v>
      </c>
      <c r="AU129" s="254" t="s">
        <v>82</v>
      </c>
      <c r="AV129" s="12" t="s">
        <v>82</v>
      </c>
      <c r="AW129" s="12" t="s">
        <v>35</v>
      </c>
      <c r="AX129" s="12" t="s">
        <v>72</v>
      </c>
      <c r="AY129" s="254" t="s">
        <v>164</v>
      </c>
    </row>
    <row r="130" s="13" customFormat="1">
      <c r="B130" s="255"/>
      <c r="C130" s="256"/>
      <c r="D130" s="235" t="s">
        <v>173</v>
      </c>
      <c r="E130" s="257" t="s">
        <v>21</v>
      </c>
      <c r="F130" s="258" t="s">
        <v>177</v>
      </c>
      <c r="G130" s="256"/>
      <c r="H130" s="259">
        <v>3.3999999999999999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AT130" s="265" t="s">
        <v>173</v>
      </c>
      <c r="AU130" s="265" t="s">
        <v>82</v>
      </c>
      <c r="AV130" s="13" t="s">
        <v>171</v>
      </c>
      <c r="AW130" s="13" t="s">
        <v>35</v>
      </c>
      <c r="AX130" s="13" t="s">
        <v>80</v>
      </c>
      <c r="AY130" s="265" t="s">
        <v>164</v>
      </c>
    </row>
    <row r="131" s="1" customFormat="1" ht="16.5" customHeight="1">
      <c r="B131" s="46"/>
      <c r="C131" s="221" t="s">
        <v>206</v>
      </c>
      <c r="D131" s="221" t="s">
        <v>166</v>
      </c>
      <c r="E131" s="222" t="s">
        <v>358</v>
      </c>
      <c r="F131" s="223" t="s">
        <v>359</v>
      </c>
      <c r="G131" s="224" t="s">
        <v>169</v>
      </c>
      <c r="H131" s="225">
        <v>10</v>
      </c>
      <c r="I131" s="226"/>
      <c r="J131" s="227">
        <f>ROUND(I131*H131,2)</f>
        <v>0</v>
      </c>
      <c r="K131" s="223" t="s">
        <v>170</v>
      </c>
      <c r="L131" s="72"/>
      <c r="M131" s="228" t="s">
        <v>21</v>
      </c>
      <c r="N131" s="229" t="s">
        <v>43</v>
      </c>
      <c r="O131" s="47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AR131" s="24" t="s">
        <v>171</v>
      </c>
      <c r="AT131" s="24" t="s">
        <v>166</v>
      </c>
      <c r="AU131" s="24" t="s">
        <v>82</v>
      </c>
      <c r="AY131" s="24" t="s">
        <v>164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24" t="s">
        <v>80</v>
      </c>
      <c r="BK131" s="232">
        <f>ROUND(I131*H131,2)</f>
        <v>0</v>
      </c>
      <c r="BL131" s="24" t="s">
        <v>171</v>
      </c>
      <c r="BM131" s="24" t="s">
        <v>1071</v>
      </c>
    </row>
    <row r="132" s="11" customFormat="1">
      <c r="B132" s="233"/>
      <c r="C132" s="234"/>
      <c r="D132" s="235" t="s">
        <v>173</v>
      </c>
      <c r="E132" s="236" t="s">
        <v>21</v>
      </c>
      <c r="F132" s="237" t="s">
        <v>1061</v>
      </c>
      <c r="G132" s="234"/>
      <c r="H132" s="236" t="s">
        <v>21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AT132" s="243" t="s">
        <v>173</v>
      </c>
      <c r="AU132" s="243" t="s">
        <v>82</v>
      </c>
      <c r="AV132" s="11" t="s">
        <v>80</v>
      </c>
      <c r="AW132" s="11" t="s">
        <v>35</v>
      </c>
      <c r="AX132" s="11" t="s">
        <v>72</v>
      </c>
      <c r="AY132" s="243" t="s">
        <v>164</v>
      </c>
    </row>
    <row r="133" s="11" customFormat="1">
      <c r="B133" s="233"/>
      <c r="C133" s="234"/>
      <c r="D133" s="235" t="s">
        <v>173</v>
      </c>
      <c r="E133" s="236" t="s">
        <v>21</v>
      </c>
      <c r="F133" s="237" t="s">
        <v>323</v>
      </c>
      <c r="G133" s="234"/>
      <c r="H133" s="236" t="s">
        <v>21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173</v>
      </c>
      <c r="AU133" s="243" t="s">
        <v>82</v>
      </c>
      <c r="AV133" s="11" t="s">
        <v>80</v>
      </c>
      <c r="AW133" s="11" t="s">
        <v>35</v>
      </c>
      <c r="AX133" s="11" t="s">
        <v>72</v>
      </c>
      <c r="AY133" s="243" t="s">
        <v>164</v>
      </c>
    </row>
    <row r="134" s="11" customFormat="1">
      <c r="B134" s="233"/>
      <c r="C134" s="234"/>
      <c r="D134" s="235" t="s">
        <v>173</v>
      </c>
      <c r="E134" s="236" t="s">
        <v>21</v>
      </c>
      <c r="F134" s="237" t="s">
        <v>361</v>
      </c>
      <c r="G134" s="234"/>
      <c r="H134" s="236" t="s">
        <v>21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AT134" s="243" t="s">
        <v>173</v>
      </c>
      <c r="AU134" s="243" t="s">
        <v>82</v>
      </c>
      <c r="AV134" s="11" t="s">
        <v>80</v>
      </c>
      <c r="AW134" s="11" t="s">
        <v>35</v>
      </c>
      <c r="AX134" s="11" t="s">
        <v>72</v>
      </c>
      <c r="AY134" s="243" t="s">
        <v>164</v>
      </c>
    </row>
    <row r="135" s="12" customFormat="1">
      <c r="B135" s="244"/>
      <c r="C135" s="245"/>
      <c r="D135" s="235" t="s">
        <v>173</v>
      </c>
      <c r="E135" s="246" t="s">
        <v>21</v>
      </c>
      <c r="F135" s="247" t="s">
        <v>221</v>
      </c>
      <c r="G135" s="245"/>
      <c r="H135" s="248">
        <v>10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AT135" s="254" t="s">
        <v>173</v>
      </c>
      <c r="AU135" s="254" t="s">
        <v>82</v>
      </c>
      <c r="AV135" s="12" t="s">
        <v>82</v>
      </c>
      <c r="AW135" s="12" t="s">
        <v>35</v>
      </c>
      <c r="AX135" s="12" t="s">
        <v>72</v>
      </c>
      <c r="AY135" s="254" t="s">
        <v>164</v>
      </c>
    </row>
    <row r="136" s="13" customFormat="1">
      <c r="B136" s="255"/>
      <c r="C136" s="256"/>
      <c r="D136" s="235" t="s">
        <v>173</v>
      </c>
      <c r="E136" s="257" t="s">
        <v>21</v>
      </c>
      <c r="F136" s="258" t="s">
        <v>177</v>
      </c>
      <c r="G136" s="256"/>
      <c r="H136" s="259">
        <v>10</v>
      </c>
      <c r="I136" s="260"/>
      <c r="J136" s="256"/>
      <c r="K136" s="256"/>
      <c r="L136" s="261"/>
      <c r="M136" s="262"/>
      <c r="N136" s="263"/>
      <c r="O136" s="263"/>
      <c r="P136" s="263"/>
      <c r="Q136" s="263"/>
      <c r="R136" s="263"/>
      <c r="S136" s="263"/>
      <c r="T136" s="264"/>
      <c r="AT136" s="265" t="s">
        <v>173</v>
      </c>
      <c r="AU136" s="265" t="s">
        <v>82</v>
      </c>
      <c r="AV136" s="13" t="s">
        <v>171</v>
      </c>
      <c r="AW136" s="13" t="s">
        <v>35</v>
      </c>
      <c r="AX136" s="13" t="s">
        <v>80</v>
      </c>
      <c r="AY136" s="265" t="s">
        <v>164</v>
      </c>
    </row>
    <row r="137" s="1" customFormat="1" ht="25.5" customHeight="1">
      <c r="B137" s="46"/>
      <c r="C137" s="221" t="s">
        <v>210</v>
      </c>
      <c r="D137" s="221" t="s">
        <v>166</v>
      </c>
      <c r="E137" s="222" t="s">
        <v>363</v>
      </c>
      <c r="F137" s="223" t="s">
        <v>364</v>
      </c>
      <c r="G137" s="224" t="s">
        <v>287</v>
      </c>
      <c r="H137" s="225">
        <v>26.780000000000001</v>
      </c>
      <c r="I137" s="226"/>
      <c r="J137" s="227">
        <f>ROUND(I137*H137,2)</f>
        <v>0</v>
      </c>
      <c r="K137" s="223" t="s">
        <v>170</v>
      </c>
      <c r="L137" s="72"/>
      <c r="M137" s="228" t="s">
        <v>21</v>
      </c>
      <c r="N137" s="229" t="s">
        <v>43</v>
      </c>
      <c r="O137" s="47"/>
      <c r="P137" s="230">
        <f>O137*H137</f>
        <v>0</v>
      </c>
      <c r="Q137" s="230">
        <v>1.0000000000000001E-05</v>
      </c>
      <c r="R137" s="230">
        <f>Q137*H137</f>
        <v>0.00026780000000000006</v>
      </c>
      <c r="S137" s="230">
        <v>0</v>
      </c>
      <c r="T137" s="231">
        <f>S137*H137</f>
        <v>0</v>
      </c>
      <c r="AR137" s="24" t="s">
        <v>171</v>
      </c>
      <c r="AT137" s="24" t="s">
        <v>166</v>
      </c>
      <c r="AU137" s="24" t="s">
        <v>82</v>
      </c>
      <c r="AY137" s="24" t="s">
        <v>164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24" t="s">
        <v>80</v>
      </c>
      <c r="BK137" s="232">
        <f>ROUND(I137*H137,2)</f>
        <v>0</v>
      </c>
      <c r="BL137" s="24" t="s">
        <v>171</v>
      </c>
      <c r="BM137" s="24" t="s">
        <v>1072</v>
      </c>
    </row>
    <row r="138" s="11" customFormat="1">
      <c r="B138" s="233"/>
      <c r="C138" s="234"/>
      <c r="D138" s="235" t="s">
        <v>173</v>
      </c>
      <c r="E138" s="236" t="s">
        <v>21</v>
      </c>
      <c r="F138" s="237" t="s">
        <v>1061</v>
      </c>
      <c r="G138" s="234"/>
      <c r="H138" s="236" t="s">
        <v>21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AT138" s="243" t="s">
        <v>173</v>
      </c>
      <c r="AU138" s="243" t="s">
        <v>82</v>
      </c>
      <c r="AV138" s="11" t="s">
        <v>80</v>
      </c>
      <c r="AW138" s="11" t="s">
        <v>35</v>
      </c>
      <c r="AX138" s="11" t="s">
        <v>72</v>
      </c>
      <c r="AY138" s="243" t="s">
        <v>164</v>
      </c>
    </row>
    <row r="139" s="11" customFormat="1">
      <c r="B139" s="233"/>
      <c r="C139" s="234"/>
      <c r="D139" s="235" t="s">
        <v>173</v>
      </c>
      <c r="E139" s="236" t="s">
        <v>21</v>
      </c>
      <c r="F139" s="237" t="s">
        <v>366</v>
      </c>
      <c r="G139" s="234"/>
      <c r="H139" s="236" t="s">
        <v>21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AT139" s="243" t="s">
        <v>173</v>
      </c>
      <c r="AU139" s="243" t="s">
        <v>82</v>
      </c>
      <c r="AV139" s="11" t="s">
        <v>80</v>
      </c>
      <c r="AW139" s="11" t="s">
        <v>35</v>
      </c>
      <c r="AX139" s="11" t="s">
        <v>72</v>
      </c>
      <c r="AY139" s="243" t="s">
        <v>164</v>
      </c>
    </row>
    <row r="140" s="11" customFormat="1">
      <c r="B140" s="233"/>
      <c r="C140" s="234"/>
      <c r="D140" s="235" t="s">
        <v>173</v>
      </c>
      <c r="E140" s="236" t="s">
        <v>21</v>
      </c>
      <c r="F140" s="237" t="s">
        <v>367</v>
      </c>
      <c r="G140" s="234"/>
      <c r="H140" s="236" t="s">
        <v>21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173</v>
      </c>
      <c r="AU140" s="243" t="s">
        <v>82</v>
      </c>
      <c r="AV140" s="11" t="s">
        <v>80</v>
      </c>
      <c r="AW140" s="11" t="s">
        <v>35</v>
      </c>
      <c r="AX140" s="11" t="s">
        <v>72</v>
      </c>
      <c r="AY140" s="243" t="s">
        <v>164</v>
      </c>
    </row>
    <row r="141" s="12" customFormat="1">
      <c r="B141" s="244"/>
      <c r="C141" s="245"/>
      <c r="D141" s="235" t="s">
        <v>173</v>
      </c>
      <c r="E141" s="246" t="s">
        <v>21</v>
      </c>
      <c r="F141" s="247" t="s">
        <v>1073</v>
      </c>
      <c r="G141" s="245"/>
      <c r="H141" s="248">
        <v>26.780000000000001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AT141" s="254" t="s">
        <v>173</v>
      </c>
      <c r="AU141" s="254" t="s">
        <v>82</v>
      </c>
      <c r="AV141" s="12" t="s">
        <v>82</v>
      </c>
      <c r="AW141" s="12" t="s">
        <v>35</v>
      </c>
      <c r="AX141" s="12" t="s">
        <v>72</v>
      </c>
      <c r="AY141" s="254" t="s">
        <v>164</v>
      </c>
    </row>
    <row r="142" s="13" customFormat="1">
      <c r="B142" s="255"/>
      <c r="C142" s="256"/>
      <c r="D142" s="235" t="s">
        <v>173</v>
      </c>
      <c r="E142" s="257" t="s">
        <v>21</v>
      </c>
      <c r="F142" s="258" t="s">
        <v>177</v>
      </c>
      <c r="G142" s="256"/>
      <c r="H142" s="259">
        <v>26.780000000000001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AT142" s="265" t="s">
        <v>173</v>
      </c>
      <c r="AU142" s="265" t="s">
        <v>82</v>
      </c>
      <c r="AV142" s="13" t="s">
        <v>171</v>
      </c>
      <c r="AW142" s="13" t="s">
        <v>35</v>
      </c>
      <c r="AX142" s="13" t="s">
        <v>80</v>
      </c>
      <c r="AY142" s="265" t="s">
        <v>164</v>
      </c>
    </row>
    <row r="143" s="10" customFormat="1" ht="29.88" customHeight="1">
      <c r="B143" s="205"/>
      <c r="C143" s="206"/>
      <c r="D143" s="207" t="s">
        <v>71</v>
      </c>
      <c r="E143" s="219" t="s">
        <v>742</v>
      </c>
      <c r="F143" s="219" t="s">
        <v>1074</v>
      </c>
      <c r="G143" s="206"/>
      <c r="H143" s="206"/>
      <c r="I143" s="209"/>
      <c r="J143" s="220">
        <f>BK143</f>
        <v>0</v>
      </c>
      <c r="K143" s="206"/>
      <c r="L143" s="211"/>
      <c r="M143" s="212"/>
      <c r="N143" s="213"/>
      <c r="O143" s="213"/>
      <c r="P143" s="214">
        <f>SUM(P144:P152)</f>
        <v>0</v>
      </c>
      <c r="Q143" s="213"/>
      <c r="R143" s="214">
        <f>SUM(R144:R152)</f>
        <v>0</v>
      </c>
      <c r="S143" s="213"/>
      <c r="T143" s="215">
        <f>SUM(T144:T152)</f>
        <v>0</v>
      </c>
      <c r="AR143" s="216" t="s">
        <v>80</v>
      </c>
      <c r="AT143" s="217" t="s">
        <v>71</v>
      </c>
      <c r="AU143" s="217" t="s">
        <v>80</v>
      </c>
      <c r="AY143" s="216" t="s">
        <v>164</v>
      </c>
      <c r="BK143" s="218">
        <f>SUM(BK144:BK152)</f>
        <v>0</v>
      </c>
    </row>
    <row r="144" s="1" customFormat="1" ht="25.5" customHeight="1">
      <c r="B144" s="46"/>
      <c r="C144" s="221" t="s">
        <v>215</v>
      </c>
      <c r="D144" s="221" t="s">
        <v>166</v>
      </c>
      <c r="E144" s="222" t="s">
        <v>1075</v>
      </c>
      <c r="F144" s="223" t="s">
        <v>1076</v>
      </c>
      <c r="G144" s="224" t="s">
        <v>815</v>
      </c>
      <c r="H144" s="225">
        <v>8</v>
      </c>
      <c r="I144" s="226"/>
      <c r="J144" s="227">
        <f>ROUND(I144*H144,2)</f>
        <v>0</v>
      </c>
      <c r="K144" s="223" t="s">
        <v>170</v>
      </c>
      <c r="L144" s="72"/>
      <c r="M144" s="228" t="s">
        <v>21</v>
      </c>
      <c r="N144" s="229" t="s">
        <v>43</v>
      </c>
      <c r="O144" s="47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AR144" s="24" t="s">
        <v>171</v>
      </c>
      <c r="AT144" s="24" t="s">
        <v>166</v>
      </c>
      <c r="AU144" s="24" t="s">
        <v>82</v>
      </c>
      <c r="AY144" s="24" t="s">
        <v>164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24" t="s">
        <v>80</v>
      </c>
      <c r="BK144" s="232">
        <f>ROUND(I144*H144,2)</f>
        <v>0</v>
      </c>
      <c r="BL144" s="24" t="s">
        <v>171</v>
      </c>
      <c r="BM144" s="24" t="s">
        <v>1077</v>
      </c>
    </row>
    <row r="145" s="11" customFormat="1">
      <c r="B145" s="233"/>
      <c r="C145" s="234"/>
      <c r="D145" s="235" t="s">
        <v>173</v>
      </c>
      <c r="E145" s="236" t="s">
        <v>21</v>
      </c>
      <c r="F145" s="237" t="s">
        <v>1061</v>
      </c>
      <c r="G145" s="234"/>
      <c r="H145" s="236" t="s">
        <v>21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AT145" s="243" t="s">
        <v>173</v>
      </c>
      <c r="AU145" s="243" t="s">
        <v>82</v>
      </c>
      <c r="AV145" s="11" t="s">
        <v>80</v>
      </c>
      <c r="AW145" s="11" t="s">
        <v>35</v>
      </c>
      <c r="AX145" s="11" t="s">
        <v>72</v>
      </c>
      <c r="AY145" s="243" t="s">
        <v>164</v>
      </c>
    </row>
    <row r="146" s="11" customFormat="1">
      <c r="B146" s="233"/>
      <c r="C146" s="234"/>
      <c r="D146" s="235" t="s">
        <v>173</v>
      </c>
      <c r="E146" s="236" t="s">
        <v>21</v>
      </c>
      <c r="F146" s="237" t="s">
        <v>1078</v>
      </c>
      <c r="G146" s="234"/>
      <c r="H146" s="236" t="s">
        <v>21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173</v>
      </c>
      <c r="AU146" s="243" t="s">
        <v>82</v>
      </c>
      <c r="AV146" s="11" t="s">
        <v>80</v>
      </c>
      <c r="AW146" s="11" t="s">
        <v>35</v>
      </c>
      <c r="AX146" s="11" t="s">
        <v>72</v>
      </c>
      <c r="AY146" s="243" t="s">
        <v>164</v>
      </c>
    </row>
    <row r="147" s="11" customFormat="1">
      <c r="B147" s="233"/>
      <c r="C147" s="234"/>
      <c r="D147" s="235" t="s">
        <v>173</v>
      </c>
      <c r="E147" s="236" t="s">
        <v>21</v>
      </c>
      <c r="F147" s="237" t="s">
        <v>1079</v>
      </c>
      <c r="G147" s="234"/>
      <c r="H147" s="236" t="s">
        <v>21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AT147" s="243" t="s">
        <v>173</v>
      </c>
      <c r="AU147" s="243" t="s">
        <v>82</v>
      </c>
      <c r="AV147" s="11" t="s">
        <v>80</v>
      </c>
      <c r="AW147" s="11" t="s">
        <v>35</v>
      </c>
      <c r="AX147" s="11" t="s">
        <v>72</v>
      </c>
      <c r="AY147" s="243" t="s">
        <v>164</v>
      </c>
    </row>
    <row r="148" s="11" customFormat="1">
      <c r="B148" s="233"/>
      <c r="C148" s="234"/>
      <c r="D148" s="235" t="s">
        <v>173</v>
      </c>
      <c r="E148" s="236" t="s">
        <v>21</v>
      </c>
      <c r="F148" s="237" t="s">
        <v>1080</v>
      </c>
      <c r="G148" s="234"/>
      <c r="H148" s="236" t="s">
        <v>21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AT148" s="243" t="s">
        <v>173</v>
      </c>
      <c r="AU148" s="243" t="s">
        <v>82</v>
      </c>
      <c r="AV148" s="11" t="s">
        <v>80</v>
      </c>
      <c r="AW148" s="11" t="s">
        <v>35</v>
      </c>
      <c r="AX148" s="11" t="s">
        <v>72</v>
      </c>
      <c r="AY148" s="243" t="s">
        <v>164</v>
      </c>
    </row>
    <row r="149" s="12" customFormat="1">
      <c r="B149" s="244"/>
      <c r="C149" s="245"/>
      <c r="D149" s="235" t="s">
        <v>173</v>
      </c>
      <c r="E149" s="246" t="s">
        <v>21</v>
      </c>
      <c r="F149" s="247" t="s">
        <v>171</v>
      </c>
      <c r="G149" s="245"/>
      <c r="H149" s="248">
        <v>4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AT149" s="254" t="s">
        <v>173</v>
      </c>
      <c r="AU149" s="254" t="s">
        <v>82</v>
      </c>
      <c r="AV149" s="12" t="s">
        <v>82</v>
      </c>
      <c r="AW149" s="12" t="s">
        <v>35</v>
      </c>
      <c r="AX149" s="12" t="s">
        <v>72</v>
      </c>
      <c r="AY149" s="254" t="s">
        <v>164</v>
      </c>
    </row>
    <row r="150" s="11" customFormat="1">
      <c r="B150" s="233"/>
      <c r="C150" s="234"/>
      <c r="D150" s="235" t="s">
        <v>173</v>
      </c>
      <c r="E150" s="236" t="s">
        <v>21</v>
      </c>
      <c r="F150" s="237" t="s">
        <v>1081</v>
      </c>
      <c r="G150" s="234"/>
      <c r="H150" s="236" t="s">
        <v>21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AT150" s="243" t="s">
        <v>173</v>
      </c>
      <c r="AU150" s="243" t="s">
        <v>82</v>
      </c>
      <c r="AV150" s="11" t="s">
        <v>80</v>
      </c>
      <c r="AW150" s="11" t="s">
        <v>35</v>
      </c>
      <c r="AX150" s="11" t="s">
        <v>72</v>
      </c>
      <c r="AY150" s="243" t="s">
        <v>164</v>
      </c>
    </row>
    <row r="151" s="12" customFormat="1">
      <c r="B151" s="244"/>
      <c r="C151" s="245"/>
      <c r="D151" s="235" t="s">
        <v>173</v>
      </c>
      <c r="E151" s="246" t="s">
        <v>21</v>
      </c>
      <c r="F151" s="247" t="s">
        <v>171</v>
      </c>
      <c r="G151" s="245"/>
      <c r="H151" s="248">
        <v>4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AT151" s="254" t="s">
        <v>173</v>
      </c>
      <c r="AU151" s="254" t="s">
        <v>82</v>
      </c>
      <c r="AV151" s="12" t="s">
        <v>82</v>
      </c>
      <c r="AW151" s="12" t="s">
        <v>35</v>
      </c>
      <c r="AX151" s="12" t="s">
        <v>72</v>
      </c>
      <c r="AY151" s="254" t="s">
        <v>164</v>
      </c>
    </row>
    <row r="152" s="13" customFormat="1">
      <c r="B152" s="255"/>
      <c r="C152" s="256"/>
      <c r="D152" s="235" t="s">
        <v>173</v>
      </c>
      <c r="E152" s="257" t="s">
        <v>21</v>
      </c>
      <c r="F152" s="258" t="s">
        <v>177</v>
      </c>
      <c r="G152" s="256"/>
      <c r="H152" s="259">
        <v>8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AT152" s="265" t="s">
        <v>173</v>
      </c>
      <c r="AU152" s="265" t="s">
        <v>82</v>
      </c>
      <c r="AV152" s="13" t="s">
        <v>171</v>
      </c>
      <c r="AW152" s="13" t="s">
        <v>35</v>
      </c>
      <c r="AX152" s="13" t="s">
        <v>80</v>
      </c>
      <c r="AY152" s="265" t="s">
        <v>164</v>
      </c>
    </row>
    <row r="153" s="10" customFormat="1" ht="29.88" customHeight="1">
      <c r="B153" s="205"/>
      <c r="C153" s="206"/>
      <c r="D153" s="207" t="s">
        <v>71</v>
      </c>
      <c r="E153" s="219" t="s">
        <v>395</v>
      </c>
      <c r="F153" s="219" t="s">
        <v>396</v>
      </c>
      <c r="G153" s="206"/>
      <c r="H153" s="206"/>
      <c r="I153" s="209"/>
      <c r="J153" s="220">
        <f>BK153</f>
        <v>0</v>
      </c>
      <c r="K153" s="206"/>
      <c r="L153" s="211"/>
      <c r="M153" s="212"/>
      <c r="N153" s="213"/>
      <c r="O153" s="213"/>
      <c r="P153" s="214">
        <f>SUM(P154:P192)</f>
        <v>0</v>
      </c>
      <c r="Q153" s="213"/>
      <c r="R153" s="214">
        <f>SUM(R154:R192)</f>
        <v>0.061850200000000001</v>
      </c>
      <c r="S153" s="213"/>
      <c r="T153" s="215">
        <f>SUM(T154:T192)</f>
        <v>0</v>
      </c>
      <c r="AR153" s="216" t="s">
        <v>80</v>
      </c>
      <c r="AT153" s="217" t="s">
        <v>71</v>
      </c>
      <c r="AU153" s="217" t="s">
        <v>80</v>
      </c>
      <c r="AY153" s="216" t="s">
        <v>164</v>
      </c>
      <c r="BK153" s="218">
        <f>SUM(BK154:BK192)</f>
        <v>0</v>
      </c>
    </row>
    <row r="154" s="1" customFormat="1" ht="38.25" customHeight="1">
      <c r="B154" s="46"/>
      <c r="C154" s="221" t="s">
        <v>221</v>
      </c>
      <c r="D154" s="221" t="s">
        <v>166</v>
      </c>
      <c r="E154" s="222" t="s">
        <v>398</v>
      </c>
      <c r="F154" s="223" t="s">
        <v>399</v>
      </c>
      <c r="G154" s="224" t="s">
        <v>287</v>
      </c>
      <c r="H154" s="225">
        <v>26.780000000000001</v>
      </c>
      <c r="I154" s="226"/>
      <c r="J154" s="227">
        <f>ROUND(I154*H154,2)</f>
        <v>0</v>
      </c>
      <c r="K154" s="223" t="s">
        <v>21</v>
      </c>
      <c r="L154" s="72"/>
      <c r="M154" s="228" t="s">
        <v>21</v>
      </c>
      <c r="N154" s="229" t="s">
        <v>43</v>
      </c>
      <c r="O154" s="47"/>
      <c r="P154" s="230">
        <f>O154*H154</f>
        <v>0</v>
      </c>
      <c r="Q154" s="230">
        <v>9.0000000000000006E-05</v>
      </c>
      <c r="R154" s="230">
        <f>Q154*H154</f>
        <v>0.0024102000000000004</v>
      </c>
      <c r="S154" s="230">
        <v>0</v>
      </c>
      <c r="T154" s="231">
        <f>S154*H154</f>
        <v>0</v>
      </c>
      <c r="AR154" s="24" t="s">
        <v>171</v>
      </c>
      <c r="AT154" s="24" t="s">
        <v>166</v>
      </c>
      <c r="AU154" s="24" t="s">
        <v>82</v>
      </c>
      <c r="AY154" s="24" t="s">
        <v>164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24" t="s">
        <v>80</v>
      </c>
      <c r="BK154" s="232">
        <f>ROUND(I154*H154,2)</f>
        <v>0</v>
      </c>
      <c r="BL154" s="24" t="s">
        <v>171</v>
      </c>
      <c r="BM154" s="24" t="s">
        <v>1082</v>
      </c>
    </row>
    <row r="155" s="11" customFormat="1">
      <c r="B155" s="233"/>
      <c r="C155" s="234"/>
      <c r="D155" s="235" t="s">
        <v>173</v>
      </c>
      <c r="E155" s="236" t="s">
        <v>21</v>
      </c>
      <c r="F155" s="237" t="s">
        <v>1061</v>
      </c>
      <c r="G155" s="234"/>
      <c r="H155" s="236" t="s">
        <v>21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AT155" s="243" t="s">
        <v>173</v>
      </c>
      <c r="AU155" s="243" t="s">
        <v>82</v>
      </c>
      <c r="AV155" s="11" t="s">
        <v>80</v>
      </c>
      <c r="AW155" s="11" t="s">
        <v>35</v>
      </c>
      <c r="AX155" s="11" t="s">
        <v>72</v>
      </c>
      <c r="AY155" s="243" t="s">
        <v>164</v>
      </c>
    </row>
    <row r="156" s="11" customFormat="1">
      <c r="B156" s="233"/>
      <c r="C156" s="234"/>
      <c r="D156" s="235" t="s">
        <v>173</v>
      </c>
      <c r="E156" s="236" t="s">
        <v>21</v>
      </c>
      <c r="F156" s="237" t="s">
        <v>366</v>
      </c>
      <c r="G156" s="234"/>
      <c r="H156" s="236" t="s">
        <v>21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AT156" s="243" t="s">
        <v>173</v>
      </c>
      <c r="AU156" s="243" t="s">
        <v>82</v>
      </c>
      <c r="AV156" s="11" t="s">
        <v>80</v>
      </c>
      <c r="AW156" s="11" t="s">
        <v>35</v>
      </c>
      <c r="AX156" s="11" t="s">
        <v>72</v>
      </c>
      <c r="AY156" s="243" t="s">
        <v>164</v>
      </c>
    </row>
    <row r="157" s="11" customFormat="1">
      <c r="B157" s="233"/>
      <c r="C157" s="234"/>
      <c r="D157" s="235" t="s">
        <v>173</v>
      </c>
      <c r="E157" s="236" t="s">
        <v>21</v>
      </c>
      <c r="F157" s="237" t="s">
        <v>401</v>
      </c>
      <c r="G157" s="234"/>
      <c r="H157" s="236" t="s">
        <v>21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AT157" s="243" t="s">
        <v>173</v>
      </c>
      <c r="AU157" s="243" t="s">
        <v>82</v>
      </c>
      <c r="AV157" s="11" t="s">
        <v>80</v>
      </c>
      <c r="AW157" s="11" t="s">
        <v>35</v>
      </c>
      <c r="AX157" s="11" t="s">
        <v>72</v>
      </c>
      <c r="AY157" s="243" t="s">
        <v>164</v>
      </c>
    </row>
    <row r="158" s="12" customFormat="1">
      <c r="B158" s="244"/>
      <c r="C158" s="245"/>
      <c r="D158" s="235" t="s">
        <v>173</v>
      </c>
      <c r="E158" s="246" t="s">
        <v>21</v>
      </c>
      <c r="F158" s="247" t="s">
        <v>1073</v>
      </c>
      <c r="G158" s="245"/>
      <c r="H158" s="248">
        <v>26.780000000000001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AT158" s="254" t="s">
        <v>173</v>
      </c>
      <c r="AU158" s="254" t="s">
        <v>82</v>
      </c>
      <c r="AV158" s="12" t="s">
        <v>82</v>
      </c>
      <c r="AW158" s="12" t="s">
        <v>35</v>
      </c>
      <c r="AX158" s="12" t="s">
        <v>72</v>
      </c>
      <c r="AY158" s="254" t="s">
        <v>164</v>
      </c>
    </row>
    <row r="159" s="13" customFormat="1">
      <c r="B159" s="255"/>
      <c r="C159" s="256"/>
      <c r="D159" s="235" t="s">
        <v>173</v>
      </c>
      <c r="E159" s="257" t="s">
        <v>21</v>
      </c>
      <c r="F159" s="258" t="s">
        <v>177</v>
      </c>
      <c r="G159" s="256"/>
      <c r="H159" s="259">
        <v>26.780000000000001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AT159" s="265" t="s">
        <v>173</v>
      </c>
      <c r="AU159" s="265" t="s">
        <v>82</v>
      </c>
      <c r="AV159" s="13" t="s">
        <v>171</v>
      </c>
      <c r="AW159" s="13" t="s">
        <v>35</v>
      </c>
      <c r="AX159" s="13" t="s">
        <v>80</v>
      </c>
      <c r="AY159" s="265" t="s">
        <v>164</v>
      </c>
    </row>
    <row r="160" s="1" customFormat="1" ht="25.5" customHeight="1">
      <c r="B160" s="46"/>
      <c r="C160" s="266" t="s">
        <v>225</v>
      </c>
      <c r="D160" s="266" t="s">
        <v>238</v>
      </c>
      <c r="E160" s="267" t="s">
        <v>404</v>
      </c>
      <c r="F160" s="268" t="s">
        <v>405</v>
      </c>
      <c r="G160" s="269" t="s">
        <v>406</v>
      </c>
      <c r="H160" s="270">
        <v>9</v>
      </c>
      <c r="I160" s="271"/>
      <c r="J160" s="272">
        <f>ROUND(I160*H160,2)</f>
        <v>0</v>
      </c>
      <c r="K160" s="268" t="s">
        <v>21</v>
      </c>
      <c r="L160" s="273"/>
      <c r="M160" s="274" t="s">
        <v>21</v>
      </c>
      <c r="N160" s="275" t="s">
        <v>43</v>
      </c>
      <c r="O160" s="47"/>
      <c r="P160" s="230">
        <f>O160*H160</f>
        <v>0</v>
      </c>
      <c r="Q160" s="230">
        <v>0.00059999999999999995</v>
      </c>
      <c r="R160" s="230">
        <f>Q160*H160</f>
        <v>0.0053999999999999994</v>
      </c>
      <c r="S160" s="230">
        <v>0</v>
      </c>
      <c r="T160" s="231">
        <f>S160*H160</f>
        <v>0</v>
      </c>
      <c r="AR160" s="24" t="s">
        <v>210</v>
      </c>
      <c r="AT160" s="24" t="s">
        <v>238</v>
      </c>
      <c r="AU160" s="24" t="s">
        <v>82</v>
      </c>
      <c r="AY160" s="24" t="s">
        <v>164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24" t="s">
        <v>80</v>
      </c>
      <c r="BK160" s="232">
        <f>ROUND(I160*H160,2)</f>
        <v>0</v>
      </c>
      <c r="BL160" s="24" t="s">
        <v>171</v>
      </c>
      <c r="BM160" s="24" t="s">
        <v>1083</v>
      </c>
    </row>
    <row r="161" s="11" customFormat="1">
      <c r="B161" s="233"/>
      <c r="C161" s="234"/>
      <c r="D161" s="235" t="s">
        <v>173</v>
      </c>
      <c r="E161" s="236" t="s">
        <v>21</v>
      </c>
      <c r="F161" s="237" t="s">
        <v>1061</v>
      </c>
      <c r="G161" s="234"/>
      <c r="H161" s="236" t="s">
        <v>21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AT161" s="243" t="s">
        <v>173</v>
      </c>
      <c r="AU161" s="243" t="s">
        <v>82</v>
      </c>
      <c r="AV161" s="11" t="s">
        <v>80</v>
      </c>
      <c r="AW161" s="11" t="s">
        <v>35</v>
      </c>
      <c r="AX161" s="11" t="s">
        <v>72</v>
      </c>
      <c r="AY161" s="243" t="s">
        <v>164</v>
      </c>
    </row>
    <row r="162" s="11" customFormat="1">
      <c r="B162" s="233"/>
      <c r="C162" s="234"/>
      <c r="D162" s="235" t="s">
        <v>173</v>
      </c>
      <c r="E162" s="236" t="s">
        <v>21</v>
      </c>
      <c r="F162" s="237" t="s">
        <v>366</v>
      </c>
      <c r="G162" s="234"/>
      <c r="H162" s="236" t="s">
        <v>21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AT162" s="243" t="s">
        <v>173</v>
      </c>
      <c r="AU162" s="243" t="s">
        <v>82</v>
      </c>
      <c r="AV162" s="11" t="s">
        <v>80</v>
      </c>
      <c r="AW162" s="11" t="s">
        <v>35</v>
      </c>
      <c r="AX162" s="11" t="s">
        <v>72</v>
      </c>
      <c r="AY162" s="243" t="s">
        <v>164</v>
      </c>
    </row>
    <row r="163" s="11" customFormat="1">
      <c r="B163" s="233"/>
      <c r="C163" s="234"/>
      <c r="D163" s="235" t="s">
        <v>173</v>
      </c>
      <c r="E163" s="236" t="s">
        <v>21</v>
      </c>
      <c r="F163" s="237" t="s">
        <v>401</v>
      </c>
      <c r="G163" s="234"/>
      <c r="H163" s="236" t="s">
        <v>21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AT163" s="243" t="s">
        <v>173</v>
      </c>
      <c r="AU163" s="243" t="s">
        <v>82</v>
      </c>
      <c r="AV163" s="11" t="s">
        <v>80</v>
      </c>
      <c r="AW163" s="11" t="s">
        <v>35</v>
      </c>
      <c r="AX163" s="11" t="s">
        <v>72</v>
      </c>
      <c r="AY163" s="243" t="s">
        <v>164</v>
      </c>
    </row>
    <row r="164" s="12" customFormat="1">
      <c r="B164" s="244"/>
      <c r="C164" s="245"/>
      <c r="D164" s="235" t="s">
        <v>173</v>
      </c>
      <c r="E164" s="246" t="s">
        <v>21</v>
      </c>
      <c r="F164" s="247" t="s">
        <v>1073</v>
      </c>
      <c r="G164" s="245"/>
      <c r="H164" s="248">
        <v>26.780000000000001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AT164" s="254" t="s">
        <v>173</v>
      </c>
      <c r="AU164" s="254" t="s">
        <v>82</v>
      </c>
      <c r="AV164" s="12" t="s">
        <v>82</v>
      </c>
      <c r="AW164" s="12" t="s">
        <v>35</v>
      </c>
      <c r="AX164" s="12" t="s">
        <v>72</v>
      </c>
      <c r="AY164" s="254" t="s">
        <v>164</v>
      </c>
    </row>
    <row r="165" s="12" customFormat="1">
      <c r="B165" s="244"/>
      <c r="C165" s="245"/>
      <c r="D165" s="235" t="s">
        <v>173</v>
      </c>
      <c r="E165" s="246" t="s">
        <v>21</v>
      </c>
      <c r="F165" s="247" t="s">
        <v>21</v>
      </c>
      <c r="G165" s="245"/>
      <c r="H165" s="248">
        <v>0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AT165" s="254" t="s">
        <v>173</v>
      </c>
      <c r="AU165" s="254" t="s">
        <v>82</v>
      </c>
      <c r="AV165" s="12" t="s">
        <v>82</v>
      </c>
      <c r="AW165" s="12" t="s">
        <v>35</v>
      </c>
      <c r="AX165" s="12" t="s">
        <v>72</v>
      </c>
      <c r="AY165" s="254" t="s">
        <v>164</v>
      </c>
    </row>
    <row r="166" s="11" customFormat="1">
      <c r="B166" s="233"/>
      <c r="C166" s="234"/>
      <c r="D166" s="235" t="s">
        <v>173</v>
      </c>
      <c r="E166" s="236" t="s">
        <v>21</v>
      </c>
      <c r="F166" s="237" t="s">
        <v>402</v>
      </c>
      <c r="G166" s="234"/>
      <c r="H166" s="236" t="s">
        <v>21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AT166" s="243" t="s">
        <v>173</v>
      </c>
      <c r="AU166" s="243" t="s">
        <v>82</v>
      </c>
      <c r="AV166" s="11" t="s">
        <v>80</v>
      </c>
      <c r="AW166" s="11" t="s">
        <v>35</v>
      </c>
      <c r="AX166" s="11" t="s">
        <v>72</v>
      </c>
      <c r="AY166" s="243" t="s">
        <v>164</v>
      </c>
    </row>
    <row r="167" s="12" customFormat="1">
      <c r="B167" s="244"/>
      <c r="C167" s="245"/>
      <c r="D167" s="235" t="s">
        <v>173</v>
      </c>
      <c r="E167" s="246" t="s">
        <v>21</v>
      </c>
      <c r="F167" s="247" t="s">
        <v>21</v>
      </c>
      <c r="G167" s="245"/>
      <c r="H167" s="248">
        <v>0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AT167" s="254" t="s">
        <v>173</v>
      </c>
      <c r="AU167" s="254" t="s">
        <v>82</v>
      </c>
      <c r="AV167" s="12" t="s">
        <v>82</v>
      </c>
      <c r="AW167" s="12" t="s">
        <v>35</v>
      </c>
      <c r="AX167" s="12" t="s">
        <v>72</v>
      </c>
      <c r="AY167" s="254" t="s">
        <v>164</v>
      </c>
    </row>
    <row r="168" s="14" customFormat="1">
      <c r="B168" s="276"/>
      <c r="C168" s="277"/>
      <c r="D168" s="235" t="s">
        <v>173</v>
      </c>
      <c r="E168" s="278" t="s">
        <v>21</v>
      </c>
      <c r="F168" s="279" t="s">
        <v>293</v>
      </c>
      <c r="G168" s="277"/>
      <c r="H168" s="280">
        <v>26.780000000000001</v>
      </c>
      <c r="I168" s="281"/>
      <c r="J168" s="277"/>
      <c r="K168" s="277"/>
      <c r="L168" s="282"/>
      <c r="M168" s="283"/>
      <c r="N168" s="284"/>
      <c r="O168" s="284"/>
      <c r="P168" s="284"/>
      <c r="Q168" s="284"/>
      <c r="R168" s="284"/>
      <c r="S168" s="284"/>
      <c r="T168" s="285"/>
      <c r="AT168" s="286" t="s">
        <v>173</v>
      </c>
      <c r="AU168" s="286" t="s">
        <v>82</v>
      </c>
      <c r="AV168" s="14" t="s">
        <v>185</v>
      </c>
      <c r="AW168" s="14" t="s">
        <v>35</v>
      </c>
      <c r="AX168" s="14" t="s">
        <v>72</v>
      </c>
      <c r="AY168" s="286" t="s">
        <v>164</v>
      </c>
    </row>
    <row r="169" s="11" customFormat="1">
      <c r="B169" s="233"/>
      <c r="C169" s="234"/>
      <c r="D169" s="235" t="s">
        <v>173</v>
      </c>
      <c r="E169" s="236" t="s">
        <v>21</v>
      </c>
      <c r="F169" s="237" t="s">
        <v>402</v>
      </c>
      <c r="G169" s="234"/>
      <c r="H169" s="236" t="s">
        <v>21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AT169" s="243" t="s">
        <v>173</v>
      </c>
      <c r="AU169" s="243" t="s">
        <v>82</v>
      </c>
      <c r="AV169" s="11" t="s">
        <v>80</v>
      </c>
      <c r="AW169" s="11" t="s">
        <v>35</v>
      </c>
      <c r="AX169" s="11" t="s">
        <v>72</v>
      </c>
      <c r="AY169" s="243" t="s">
        <v>164</v>
      </c>
    </row>
    <row r="170" s="12" customFormat="1">
      <c r="B170" s="244"/>
      <c r="C170" s="245"/>
      <c r="D170" s="235" t="s">
        <v>173</v>
      </c>
      <c r="E170" s="246" t="s">
        <v>21</v>
      </c>
      <c r="F170" s="247" t="s">
        <v>1084</v>
      </c>
      <c r="G170" s="245"/>
      <c r="H170" s="248">
        <v>5.3559999999999999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AT170" s="254" t="s">
        <v>173</v>
      </c>
      <c r="AU170" s="254" t="s">
        <v>82</v>
      </c>
      <c r="AV170" s="12" t="s">
        <v>82</v>
      </c>
      <c r="AW170" s="12" t="s">
        <v>35</v>
      </c>
      <c r="AX170" s="12" t="s">
        <v>72</v>
      </c>
      <c r="AY170" s="254" t="s">
        <v>164</v>
      </c>
    </row>
    <row r="171" s="14" customFormat="1">
      <c r="B171" s="276"/>
      <c r="C171" s="277"/>
      <c r="D171" s="235" t="s">
        <v>173</v>
      </c>
      <c r="E171" s="278" t="s">
        <v>21</v>
      </c>
      <c r="F171" s="279" t="s">
        <v>409</v>
      </c>
      <c r="G171" s="277"/>
      <c r="H171" s="280">
        <v>5.3559999999999999</v>
      </c>
      <c r="I171" s="281"/>
      <c r="J171" s="277"/>
      <c r="K171" s="277"/>
      <c r="L171" s="282"/>
      <c r="M171" s="283"/>
      <c r="N171" s="284"/>
      <c r="O171" s="284"/>
      <c r="P171" s="284"/>
      <c r="Q171" s="284"/>
      <c r="R171" s="284"/>
      <c r="S171" s="284"/>
      <c r="T171" s="285"/>
      <c r="AT171" s="286" t="s">
        <v>173</v>
      </c>
      <c r="AU171" s="286" t="s">
        <v>82</v>
      </c>
      <c r="AV171" s="14" t="s">
        <v>185</v>
      </c>
      <c r="AW171" s="14" t="s">
        <v>35</v>
      </c>
      <c r="AX171" s="14" t="s">
        <v>72</v>
      </c>
      <c r="AY171" s="286" t="s">
        <v>164</v>
      </c>
    </row>
    <row r="172" s="12" customFormat="1">
      <c r="B172" s="244"/>
      <c r="C172" s="245"/>
      <c r="D172" s="235" t="s">
        <v>173</v>
      </c>
      <c r="E172" s="246" t="s">
        <v>21</v>
      </c>
      <c r="F172" s="247" t="s">
        <v>1085</v>
      </c>
      <c r="G172" s="245"/>
      <c r="H172" s="248">
        <v>8.9269999999999996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AT172" s="254" t="s">
        <v>173</v>
      </c>
      <c r="AU172" s="254" t="s">
        <v>82</v>
      </c>
      <c r="AV172" s="12" t="s">
        <v>82</v>
      </c>
      <c r="AW172" s="12" t="s">
        <v>35</v>
      </c>
      <c r="AX172" s="12" t="s">
        <v>72</v>
      </c>
      <c r="AY172" s="254" t="s">
        <v>164</v>
      </c>
    </row>
    <row r="173" s="11" customFormat="1">
      <c r="B173" s="233"/>
      <c r="C173" s="234"/>
      <c r="D173" s="235" t="s">
        <v>173</v>
      </c>
      <c r="E173" s="236" t="s">
        <v>21</v>
      </c>
      <c r="F173" s="237" t="s">
        <v>411</v>
      </c>
      <c r="G173" s="234"/>
      <c r="H173" s="236" t="s">
        <v>21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AT173" s="243" t="s">
        <v>173</v>
      </c>
      <c r="AU173" s="243" t="s">
        <v>82</v>
      </c>
      <c r="AV173" s="11" t="s">
        <v>80</v>
      </c>
      <c r="AW173" s="11" t="s">
        <v>35</v>
      </c>
      <c r="AX173" s="11" t="s">
        <v>72</v>
      </c>
      <c r="AY173" s="243" t="s">
        <v>164</v>
      </c>
    </row>
    <row r="174" s="12" customFormat="1">
      <c r="B174" s="244"/>
      <c r="C174" s="245"/>
      <c r="D174" s="235" t="s">
        <v>173</v>
      </c>
      <c r="E174" s="246" t="s">
        <v>21</v>
      </c>
      <c r="F174" s="247" t="s">
        <v>1086</v>
      </c>
      <c r="G174" s="245"/>
      <c r="H174" s="248">
        <v>0.072999999999999995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AT174" s="254" t="s">
        <v>173</v>
      </c>
      <c r="AU174" s="254" t="s">
        <v>82</v>
      </c>
      <c r="AV174" s="12" t="s">
        <v>82</v>
      </c>
      <c r="AW174" s="12" t="s">
        <v>35</v>
      </c>
      <c r="AX174" s="12" t="s">
        <v>72</v>
      </c>
      <c r="AY174" s="254" t="s">
        <v>164</v>
      </c>
    </row>
    <row r="175" s="14" customFormat="1">
      <c r="B175" s="276"/>
      <c r="C175" s="277"/>
      <c r="D175" s="235" t="s">
        <v>173</v>
      </c>
      <c r="E175" s="278" t="s">
        <v>21</v>
      </c>
      <c r="F175" s="279" t="s">
        <v>413</v>
      </c>
      <c r="G175" s="277"/>
      <c r="H175" s="280">
        <v>9</v>
      </c>
      <c r="I175" s="281"/>
      <c r="J175" s="277"/>
      <c r="K175" s="277"/>
      <c r="L175" s="282"/>
      <c r="M175" s="283"/>
      <c r="N175" s="284"/>
      <c r="O175" s="284"/>
      <c r="P175" s="284"/>
      <c r="Q175" s="284"/>
      <c r="R175" s="284"/>
      <c r="S175" s="284"/>
      <c r="T175" s="285"/>
      <c r="AT175" s="286" t="s">
        <v>173</v>
      </c>
      <c r="AU175" s="286" t="s">
        <v>82</v>
      </c>
      <c r="AV175" s="14" t="s">
        <v>185</v>
      </c>
      <c r="AW175" s="14" t="s">
        <v>35</v>
      </c>
      <c r="AX175" s="14" t="s">
        <v>80</v>
      </c>
      <c r="AY175" s="286" t="s">
        <v>164</v>
      </c>
    </row>
    <row r="176" s="1" customFormat="1" ht="25.5" customHeight="1">
      <c r="B176" s="46"/>
      <c r="C176" s="221" t="s">
        <v>231</v>
      </c>
      <c r="D176" s="221" t="s">
        <v>166</v>
      </c>
      <c r="E176" s="222" t="s">
        <v>861</v>
      </c>
      <c r="F176" s="223" t="s">
        <v>862</v>
      </c>
      <c r="G176" s="224" t="s">
        <v>287</v>
      </c>
      <c r="H176" s="225">
        <v>2.7999999999999998</v>
      </c>
      <c r="I176" s="226"/>
      <c r="J176" s="227">
        <f>ROUND(I176*H176,2)</f>
        <v>0</v>
      </c>
      <c r="K176" s="223" t="s">
        <v>21</v>
      </c>
      <c r="L176" s="72"/>
      <c r="M176" s="228" t="s">
        <v>21</v>
      </c>
      <c r="N176" s="229" t="s">
        <v>43</v>
      </c>
      <c r="O176" s="47"/>
      <c r="P176" s="230">
        <f>O176*H176</f>
        <v>0</v>
      </c>
      <c r="Q176" s="230">
        <v>0.0043</v>
      </c>
      <c r="R176" s="230">
        <f>Q176*H176</f>
        <v>0.012039999999999999</v>
      </c>
      <c r="S176" s="230">
        <v>0</v>
      </c>
      <c r="T176" s="231">
        <f>S176*H176</f>
        <v>0</v>
      </c>
      <c r="AR176" s="24" t="s">
        <v>171</v>
      </c>
      <c r="AT176" s="24" t="s">
        <v>166</v>
      </c>
      <c r="AU176" s="24" t="s">
        <v>82</v>
      </c>
      <c r="AY176" s="24" t="s">
        <v>164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24" t="s">
        <v>80</v>
      </c>
      <c r="BK176" s="232">
        <f>ROUND(I176*H176,2)</f>
        <v>0</v>
      </c>
      <c r="BL176" s="24" t="s">
        <v>171</v>
      </c>
      <c r="BM176" s="24" t="s">
        <v>1087</v>
      </c>
    </row>
    <row r="177" s="11" customFormat="1">
      <c r="B177" s="233"/>
      <c r="C177" s="234"/>
      <c r="D177" s="235" t="s">
        <v>173</v>
      </c>
      <c r="E177" s="236" t="s">
        <v>21</v>
      </c>
      <c r="F177" s="237" t="s">
        <v>828</v>
      </c>
      <c r="G177" s="234"/>
      <c r="H177" s="236" t="s">
        <v>21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AT177" s="243" t="s">
        <v>173</v>
      </c>
      <c r="AU177" s="243" t="s">
        <v>82</v>
      </c>
      <c r="AV177" s="11" t="s">
        <v>80</v>
      </c>
      <c r="AW177" s="11" t="s">
        <v>35</v>
      </c>
      <c r="AX177" s="11" t="s">
        <v>72</v>
      </c>
      <c r="AY177" s="243" t="s">
        <v>164</v>
      </c>
    </row>
    <row r="178" s="11" customFormat="1">
      <c r="B178" s="233"/>
      <c r="C178" s="234"/>
      <c r="D178" s="235" t="s">
        <v>173</v>
      </c>
      <c r="E178" s="236" t="s">
        <v>21</v>
      </c>
      <c r="F178" s="237" t="s">
        <v>840</v>
      </c>
      <c r="G178" s="234"/>
      <c r="H178" s="236" t="s">
        <v>21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AT178" s="243" t="s">
        <v>173</v>
      </c>
      <c r="AU178" s="243" t="s">
        <v>82</v>
      </c>
      <c r="AV178" s="11" t="s">
        <v>80</v>
      </c>
      <c r="AW178" s="11" t="s">
        <v>35</v>
      </c>
      <c r="AX178" s="11" t="s">
        <v>72</v>
      </c>
      <c r="AY178" s="243" t="s">
        <v>164</v>
      </c>
    </row>
    <row r="179" s="11" customFormat="1">
      <c r="B179" s="233"/>
      <c r="C179" s="234"/>
      <c r="D179" s="235" t="s">
        <v>173</v>
      </c>
      <c r="E179" s="236" t="s">
        <v>21</v>
      </c>
      <c r="F179" s="237" t="s">
        <v>864</v>
      </c>
      <c r="G179" s="234"/>
      <c r="H179" s="236" t="s">
        <v>21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AT179" s="243" t="s">
        <v>173</v>
      </c>
      <c r="AU179" s="243" t="s">
        <v>82</v>
      </c>
      <c r="AV179" s="11" t="s">
        <v>80</v>
      </c>
      <c r="AW179" s="11" t="s">
        <v>35</v>
      </c>
      <c r="AX179" s="11" t="s">
        <v>72</v>
      </c>
      <c r="AY179" s="243" t="s">
        <v>164</v>
      </c>
    </row>
    <row r="180" s="12" customFormat="1">
      <c r="B180" s="244"/>
      <c r="C180" s="245"/>
      <c r="D180" s="235" t="s">
        <v>173</v>
      </c>
      <c r="E180" s="246" t="s">
        <v>21</v>
      </c>
      <c r="F180" s="247" t="s">
        <v>842</v>
      </c>
      <c r="G180" s="245"/>
      <c r="H180" s="248">
        <v>2.7999999999999998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AT180" s="254" t="s">
        <v>173</v>
      </c>
      <c r="AU180" s="254" t="s">
        <v>82</v>
      </c>
      <c r="AV180" s="12" t="s">
        <v>82</v>
      </c>
      <c r="AW180" s="12" t="s">
        <v>35</v>
      </c>
      <c r="AX180" s="12" t="s">
        <v>72</v>
      </c>
      <c r="AY180" s="254" t="s">
        <v>164</v>
      </c>
    </row>
    <row r="181" s="11" customFormat="1">
      <c r="B181" s="233"/>
      <c r="C181" s="234"/>
      <c r="D181" s="235" t="s">
        <v>173</v>
      </c>
      <c r="E181" s="236" t="s">
        <v>21</v>
      </c>
      <c r="F181" s="237" t="s">
        <v>865</v>
      </c>
      <c r="G181" s="234"/>
      <c r="H181" s="236" t="s">
        <v>21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AT181" s="243" t="s">
        <v>173</v>
      </c>
      <c r="AU181" s="243" t="s">
        <v>82</v>
      </c>
      <c r="AV181" s="11" t="s">
        <v>80</v>
      </c>
      <c r="AW181" s="11" t="s">
        <v>35</v>
      </c>
      <c r="AX181" s="11" t="s">
        <v>72</v>
      </c>
      <c r="AY181" s="243" t="s">
        <v>164</v>
      </c>
    </row>
    <row r="182" s="13" customFormat="1">
      <c r="B182" s="255"/>
      <c r="C182" s="256"/>
      <c r="D182" s="235" t="s">
        <v>173</v>
      </c>
      <c r="E182" s="257" t="s">
        <v>21</v>
      </c>
      <c r="F182" s="258" t="s">
        <v>177</v>
      </c>
      <c r="G182" s="256"/>
      <c r="H182" s="259">
        <v>2.7999999999999998</v>
      </c>
      <c r="I182" s="260"/>
      <c r="J182" s="256"/>
      <c r="K182" s="256"/>
      <c r="L182" s="261"/>
      <c r="M182" s="262"/>
      <c r="N182" s="263"/>
      <c r="O182" s="263"/>
      <c r="P182" s="263"/>
      <c r="Q182" s="263"/>
      <c r="R182" s="263"/>
      <c r="S182" s="263"/>
      <c r="T182" s="264"/>
      <c r="AT182" s="265" t="s">
        <v>173</v>
      </c>
      <c r="AU182" s="265" t="s">
        <v>82</v>
      </c>
      <c r="AV182" s="13" t="s">
        <v>171</v>
      </c>
      <c r="AW182" s="13" t="s">
        <v>35</v>
      </c>
      <c r="AX182" s="13" t="s">
        <v>80</v>
      </c>
      <c r="AY182" s="265" t="s">
        <v>164</v>
      </c>
    </row>
    <row r="183" s="1" customFormat="1" ht="25.5" customHeight="1">
      <c r="B183" s="46"/>
      <c r="C183" s="266" t="s">
        <v>183</v>
      </c>
      <c r="D183" s="266" t="s">
        <v>238</v>
      </c>
      <c r="E183" s="267" t="s">
        <v>866</v>
      </c>
      <c r="F183" s="268" t="s">
        <v>862</v>
      </c>
      <c r="G183" s="269" t="s">
        <v>340</v>
      </c>
      <c r="H183" s="270">
        <v>42</v>
      </c>
      <c r="I183" s="271"/>
      <c r="J183" s="272">
        <f>ROUND(I183*H183,2)</f>
        <v>0</v>
      </c>
      <c r="K183" s="268" t="s">
        <v>21</v>
      </c>
      <c r="L183" s="273"/>
      <c r="M183" s="274" t="s">
        <v>21</v>
      </c>
      <c r="N183" s="275" t="s">
        <v>43</v>
      </c>
      <c r="O183" s="47"/>
      <c r="P183" s="230">
        <f>O183*H183</f>
        <v>0</v>
      </c>
      <c r="Q183" s="230">
        <v>0.001</v>
      </c>
      <c r="R183" s="230">
        <f>Q183*H183</f>
        <v>0.042000000000000003</v>
      </c>
      <c r="S183" s="230">
        <v>0</v>
      </c>
      <c r="T183" s="231">
        <f>S183*H183</f>
        <v>0</v>
      </c>
      <c r="AR183" s="24" t="s">
        <v>210</v>
      </c>
      <c r="AT183" s="24" t="s">
        <v>238</v>
      </c>
      <c r="AU183" s="24" t="s">
        <v>82</v>
      </c>
      <c r="AY183" s="24" t="s">
        <v>164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24" t="s">
        <v>80</v>
      </c>
      <c r="BK183" s="232">
        <f>ROUND(I183*H183,2)</f>
        <v>0</v>
      </c>
      <c r="BL183" s="24" t="s">
        <v>171</v>
      </c>
      <c r="BM183" s="24" t="s">
        <v>1088</v>
      </c>
    </row>
    <row r="184" s="11" customFormat="1">
      <c r="B184" s="233"/>
      <c r="C184" s="234"/>
      <c r="D184" s="235" t="s">
        <v>173</v>
      </c>
      <c r="E184" s="236" t="s">
        <v>21</v>
      </c>
      <c r="F184" s="237" t="s">
        <v>828</v>
      </c>
      <c r="G184" s="234"/>
      <c r="H184" s="236" t="s">
        <v>21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AT184" s="243" t="s">
        <v>173</v>
      </c>
      <c r="AU184" s="243" t="s">
        <v>82</v>
      </c>
      <c r="AV184" s="11" t="s">
        <v>80</v>
      </c>
      <c r="AW184" s="11" t="s">
        <v>35</v>
      </c>
      <c r="AX184" s="11" t="s">
        <v>72</v>
      </c>
      <c r="AY184" s="243" t="s">
        <v>164</v>
      </c>
    </row>
    <row r="185" s="11" customFormat="1">
      <c r="B185" s="233"/>
      <c r="C185" s="234"/>
      <c r="D185" s="235" t="s">
        <v>173</v>
      </c>
      <c r="E185" s="236" t="s">
        <v>21</v>
      </c>
      <c r="F185" s="237" t="s">
        <v>840</v>
      </c>
      <c r="G185" s="234"/>
      <c r="H185" s="236" t="s">
        <v>21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AT185" s="243" t="s">
        <v>173</v>
      </c>
      <c r="AU185" s="243" t="s">
        <v>82</v>
      </c>
      <c r="AV185" s="11" t="s">
        <v>80</v>
      </c>
      <c r="AW185" s="11" t="s">
        <v>35</v>
      </c>
      <c r="AX185" s="11" t="s">
        <v>72</v>
      </c>
      <c r="AY185" s="243" t="s">
        <v>164</v>
      </c>
    </row>
    <row r="186" s="11" customFormat="1">
      <c r="B186" s="233"/>
      <c r="C186" s="234"/>
      <c r="D186" s="235" t="s">
        <v>173</v>
      </c>
      <c r="E186" s="236" t="s">
        <v>21</v>
      </c>
      <c r="F186" s="237" t="s">
        <v>864</v>
      </c>
      <c r="G186" s="234"/>
      <c r="H186" s="236" t="s">
        <v>21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AT186" s="243" t="s">
        <v>173</v>
      </c>
      <c r="AU186" s="243" t="s">
        <v>82</v>
      </c>
      <c r="AV186" s="11" t="s">
        <v>80</v>
      </c>
      <c r="AW186" s="11" t="s">
        <v>35</v>
      </c>
      <c r="AX186" s="11" t="s">
        <v>72</v>
      </c>
      <c r="AY186" s="243" t="s">
        <v>164</v>
      </c>
    </row>
    <row r="187" s="12" customFormat="1">
      <c r="B187" s="244"/>
      <c r="C187" s="245"/>
      <c r="D187" s="235" t="s">
        <v>173</v>
      </c>
      <c r="E187" s="246" t="s">
        <v>21</v>
      </c>
      <c r="F187" s="247" t="s">
        <v>868</v>
      </c>
      <c r="G187" s="245"/>
      <c r="H187" s="248">
        <v>0.021000000000000001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AT187" s="254" t="s">
        <v>173</v>
      </c>
      <c r="AU187" s="254" t="s">
        <v>82</v>
      </c>
      <c r="AV187" s="12" t="s">
        <v>82</v>
      </c>
      <c r="AW187" s="12" t="s">
        <v>35</v>
      </c>
      <c r="AX187" s="12" t="s">
        <v>72</v>
      </c>
      <c r="AY187" s="254" t="s">
        <v>164</v>
      </c>
    </row>
    <row r="188" s="14" customFormat="1">
      <c r="B188" s="276"/>
      <c r="C188" s="277"/>
      <c r="D188" s="235" t="s">
        <v>173</v>
      </c>
      <c r="E188" s="278" t="s">
        <v>21</v>
      </c>
      <c r="F188" s="279" t="s">
        <v>869</v>
      </c>
      <c r="G188" s="277"/>
      <c r="H188" s="280">
        <v>0.021000000000000001</v>
      </c>
      <c r="I188" s="281"/>
      <c r="J188" s="277"/>
      <c r="K188" s="277"/>
      <c r="L188" s="282"/>
      <c r="M188" s="283"/>
      <c r="N188" s="284"/>
      <c r="O188" s="284"/>
      <c r="P188" s="284"/>
      <c r="Q188" s="284"/>
      <c r="R188" s="284"/>
      <c r="S188" s="284"/>
      <c r="T188" s="285"/>
      <c r="AT188" s="286" t="s">
        <v>173</v>
      </c>
      <c r="AU188" s="286" t="s">
        <v>82</v>
      </c>
      <c r="AV188" s="14" t="s">
        <v>185</v>
      </c>
      <c r="AW188" s="14" t="s">
        <v>35</v>
      </c>
      <c r="AX188" s="14" t="s">
        <v>72</v>
      </c>
      <c r="AY188" s="286" t="s">
        <v>164</v>
      </c>
    </row>
    <row r="189" s="11" customFormat="1">
      <c r="B189" s="233"/>
      <c r="C189" s="234"/>
      <c r="D189" s="235" t="s">
        <v>173</v>
      </c>
      <c r="E189" s="236" t="s">
        <v>21</v>
      </c>
      <c r="F189" s="237" t="s">
        <v>870</v>
      </c>
      <c r="G189" s="234"/>
      <c r="H189" s="236" t="s">
        <v>21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AT189" s="243" t="s">
        <v>173</v>
      </c>
      <c r="AU189" s="243" t="s">
        <v>82</v>
      </c>
      <c r="AV189" s="11" t="s">
        <v>80</v>
      </c>
      <c r="AW189" s="11" t="s">
        <v>35</v>
      </c>
      <c r="AX189" s="11" t="s">
        <v>72</v>
      </c>
      <c r="AY189" s="243" t="s">
        <v>164</v>
      </c>
    </row>
    <row r="190" s="11" customFormat="1">
      <c r="B190" s="233"/>
      <c r="C190" s="234"/>
      <c r="D190" s="235" t="s">
        <v>173</v>
      </c>
      <c r="E190" s="236" t="s">
        <v>21</v>
      </c>
      <c r="F190" s="237" t="s">
        <v>871</v>
      </c>
      <c r="G190" s="234"/>
      <c r="H190" s="236" t="s">
        <v>21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AT190" s="243" t="s">
        <v>173</v>
      </c>
      <c r="AU190" s="243" t="s">
        <v>82</v>
      </c>
      <c r="AV190" s="11" t="s">
        <v>80</v>
      </c>
      <c r="AW190" s="11" t="s">
        <v>35</v>
      </c>
      <c r="AX190" s="11" t="s">
        <v>72</v>
      </c>
      <c r="AY190" s="243" t="s">
        <v>164</v>
      </c>
    </row>
    <row r="191" s="12" customFormat="1">
      <c r="B191" s="244"/>
      <c r="C191" s="245"/>
      <c r="D191" s="235" t="s">
        <v>173</v>
      </c>
      <c r="E191" s="246" t="s">
        <v>21</v>
      </c>
      <c r="F191" s="247" t="s">
        <v>872</v>
      </c>
      <c r="G191" s="245"/>
      <c r="H191" s="248">
        <v>42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AT191" s="254" t="s">
        <v>173</v>
      </c>
      <c r="AU191" s="254" t="s">
        <v>82</v>
      </c>
      <c r="AV191" s="12" t="s">
        <v>82</v>
      </c>
      <c r="AW191" s="12" t="s">
        <v>35</v>
      </c>
      <c r="AX191" s="12" t="s">
        <v>72</v>
      </c>
      <c r="AY191" s="254" t="s">
        <v>164</v>
      </c>
    </row>
    <row r="192" s="14" customFormat="1">
      <c r="B192" s="276"/>
      <c r="C192" s="277"/>
      <c r="D192" s="235" t="s">
        <v>173</v>
      </c>
      <c r="E192" s="278" t="s">
        <v>21</v>
      </c>
      <c r="F192" s="279" t="s">
        <v>576</v>
      </c>
      <c r="G192" s="277"/>
      <c r="H192" s="280">
        <v>42</v>
      </c>
      <c r="I192" s="281"/>
      <c r="J192" s="277"/>
      <c r="K192" s="277"/>
      <c r="L192" s="282"/>
      <c r="M192" s="283"/>
      <c r="N192" s="284"/>
      <c r="O192" s="284"/>
      <c r="P192" s="284"/>
      <c r="Q192" s="284"/>
      <c r="R192" s="284"/>
      <c r="S192" s="284"/>
      <c r="T192" s="285"/>
      <c r="AT192" s="286" t="s">
        <v>173</v>
      </c>
      <c r="AU192" s="286" t="s">
        <v>82</v>
      </c>
      <c r="AV192" s="14" t="s">
        <v>185</v>
      </c>
      <c r="AW192" s="14" t="s">
        <v>35</v>
      </c>
      <c r="AX192" s="14" t="s">
        <v>80</v>
      </c>
      <c r="AY192" s="286" t="s">
        <v>164</v>
      </c>
    </row>
    <row r="193" s="10" customFormat="1" ht="29.88" customHeight="1">
      <c r="B193" s="205"/>
      <c r="C193" s="206"/>
      <c r="D193" s="207" t="s">
        <v>71</v>
      </c>
      <c r="E193" s="219" t="s">
        <v>414</v>
      </c>
      <c r="F193" s="219" t="s">
        <v>415</v>
      </c>
      <c r="G193" s="206"/>
      <c r="H193" s="206"/>
      <c r="I193" s="209"/>
      <c r="J193" s="220">
        <f>BK193</f>
        <v>0</v>
      </c>
      <c r="K193" s="206"/>
      <c r="L193" s="211"/>
      <c r="M193" s="212"/>
      <c r="N193" s="213"/>
      <c r="O193" s="213"/>
      <c r="P193" s="214">
        <f>SUM(P194:P238)</f>
        <v>0</v>
      </c>
      <c r="Q193" s="213"/>
      <c r="R193" s="214">
        <f>SUM(R194:R238)</f>
        <v>0.0021640000000000001</v>
      </c>
      <c r="S193" s="213"/>
      <c r="T193" s="215">
        <f>SUM(T194:T238)</f>
        <v>0</v>
      </c>
      <c r="AR193" s="216" t="s">
        <v>80</v>
      </c>
      <c r="AT193" s="217" t="s">
        <v>71</v>
      </c>
      <c r="AU193" s="217" t="s">
        <v>80</v>
      </c>
      <c r="AY193" s="216" t="s">
        <v>164</v>
      </c>
      <c r="BK193" s="218">
        <f>SUM(BK194:BK238)</f>
        <v>0</v>
      </c>
    </row>
    <row r="194" s="1" customFormat="1" ht="63.75" customHeight="1">
      <c r="B194" s="46"/>
      <c r="C194" s="221" t="s">
        <v>244</v>
      </c>
      <c r="D194" s="221" t="s">
        <v>166</v>
      </c>
      <c r="E194" s="222" t="s">
        <v>444</v>
      </c>
      <c r="F194" s="223" t="s">
        <v>445</v>
      </c>
      <c r="G194" s="224" t="s">
        <v>169</v>
      </c>
      <c r="H194" s="225">
        <v>41.600000000000001</v>
      </c>
      <c r="I194" s="226"/>
      <c r="J194" s="227">
        <f>ROUND(I194*H194,2)</f>
        <v>0</v>
      </c>
      <c r="K194" s="223" t="s">
        <v>170</v>
      </c>
      <c r="L194" s="72"/>
      <c r="M194" s="228" t="s">
        <v>21</v>
      </c>
      <c r="N194" s="229" t="s">
        <v>43</v>
      </c>
      <c r="O194" s="47"/>
      <c r="P194" s="230">
        <f>O194*H194</f>
        <v>0</v>
      </c>
      <c r="Q194" s="230">
        <v>4.0000000000000003E-05</v>
      </c>
      <c r="R194" s="230">
        <f>Q194*H194</f>
        <v>0.0016640000000000001</v>
      </c>
      <c r="S194" s="230">
        <v>0</v>
      </c>
      <c r="T194" s="231">
        <f>S194*H194</f>
        <v>0</v>
      </c>
      <c r="AR194" s="24" t="s">
        <v>171</v>
      </c>
      <c r="AT194" s="24" t="s">
        <v>166</v>
      </c>
      <c r="AU194" s="24" t="s">
        <v>82</v>
      </c>
      <c r="AY194" s="24" t="s">
        <v>164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24" t="s">
        <v>80</v>
      </c>
      <c r="BK194" s="232">
        <f>ROUND(I194*H194,2)</f>
        <v>0</v>
      </c>
      <c r="BL194" s="24" t="s">
        <v>171</v>
      </c>
      <c r="BM194" s="24" t="s">
        <v>1089</v>
      </c>
    </row>
    <row r="195" s="11" customFormat="1">
      <c r="B195" s="233"/>
      <c r="C195" s="234"/>
      <c r="D195" s="235" t="s">
        <v>173</v>
      </c>
      <c r="E195" s="236" t="s">
        <v>21</v>
      </c>
      <c r="F195" s="237" t="s">
        <v>1061</v>
      </c>
      <c r="G195" s="234"/>
      <c r="H195" s="236" t="s">
        <v>21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AT195" s="243" t="s">
        <v>173</v>
      </c>
      <c r="AU195" s="243" t="s">
        <v>82</v>
      </c>
      <c r="AV195" s="11" t="s">
        <v>80</v>
      </c>
      <c r="AW195" s="11" t="s">
        <v>35</v>
      </c>
      <c r="AX195" s="11" t="s">
        <v>72</v>
      </c>
      <c r="AY195" s="243" t="s">
        <v>164</v>
      </c>
    </row>
    <row r="196" s="12" customFormat="1">
      <c r="B196" s="244"/>
      <c r="C196" s="245"/>
      <c r="D196" s="235" t="s">
        <v>173</v>
      </c>
      <c r="E196" s="246" t="s">
        <v>21</v>
      </c>
      <c r="F196" s="247" t="s">
        <v>1090</v>
      </c>
      <c r="G196" s="245"/>
      <c r="H196" s="248">
        <v>41.600000000000001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AT196" s="254" t="s">
        <v>173</v>
      </c>
      <c r="AU196" s="254" t="s">
        <v>82</v>
      </c>
      <c r="AV196" s="12" t="s">
        <v>82</v>
      </c>
      <c r="AW196" s="12" t="s">
        <v>35</v>
      </c>
      <c r="AX196" s="12" t="s">
        <v>72</v>
      </c>
      <c r="AY196" s="254" t="s">
        <v>164</v>
      </c>
    </row>
    <row r="197" s="13" customFormat="1">
      <c r="B197" s="255"/>
      <c r="C197" s="256"/>
      <c r="D197" s="235" t="s">
        <v>173</v>
      </c>
      <c r="E197" s="257" t="s">
        <v>21</v>
      </c>
      <c r="F197" s="258" t="s">
        <v>177</v>
      </c>
      <c r="G197" s="256"/>
      <c r="H197" s="259">
        <v>41.600000000000001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AT197" s="265" t="s">
        <v>173</v>
      </c>
      <c r="AU197" s="265" t="s">
        <v>82</v>
      </c>
      <c r="AV197" s="13" t="s">
        <v>171</v>
      </c>
      <c r="AW197" s="13" t="s">
        <v>35</v>
      </c>
      <c r="AX197" s="13" t="s">
        <v>80</v>
      </c>
      <c r="AY197" s="265" t="s">
        <v>164</v>
      </c>
    </row>
    <row r="198" s="1" customFormat="1" ht="25.5" customHeight="1">
      <c r="B198" s="46"/>
      <c r="C198" s="221" t="s">
        <v>10</v>
      </c>
      <c r="D198" s="221" t="s">
        <v>166</v>
      </c>
      <c r="E198" s="222" t="s">
        <v>424</v>
      </c>
      <c r="F198" s="223" t="s">
        <v>425</v>
      </c>
      <c r="G198" s="224" t="s">
        <v>169</v>
      </c>
      <c r="H198" s="225">
        <v>41.600000000000001</v>
      </c>
      <c r="I198" s="226"/>
      <c r="J198" s="227">
        <f>ROUND(I198*H198,2)</f>
        <v>0</v>
      </c>
      <c r="K198" s="223" t="s">
        <v>170</v>
      </c>
      <c r="L198" s="72"/>
      <c r="M198" s="228" t="s">
        <v>21</v>
      </c>
      <c r="N198" s="229" t="s">
        <v>43</v>
      </c>
      <c r="O198" s="47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AR198" s="24" t="s">
        <v>171</v>
      </c>
      <c r="AT198" s="24" t="s">
        <v>166</v>
      </c>
      <c r="AU198" s="24" t="s">
        <v>82</v>
      </c>
      <c r="AY198" s="24" t="s">
        <v>164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24" t="s">
        <v>80</v>
      </c>
      <c r="BK198" s="232">
        <f>ROUND(I198*H198,2)</f>
        <v>0</v>
      </c>
      <c r="BL198" s="24" t="s">
        <v>171</v>
      </c>
      <c r="BM198" s="24" t="s">
        <v>1091</v>
      </c>
    </row>
    <row r="199" s="11" customFormat="1">
      <c r="B199" s="233"/>
      <c r="C199" s="234"/>
      <c r="D199" s="235" t="s">
        <v>173</v>
      </c>
      <c r="E199" s="236" t="s">
        <v>21</v>
      </c>
      <c r="F199" s="237" t="s">
        <v>1061</v>
      </c>
      <c r="G199" s="234"/>
      <c r="H199" s="236" t="s">
        <v>21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AT199" s="243" t="s">
        <v>173</v>
      </c>
      <c r="AU199" s="243" t="s">
        <v>82</v>
      </c>
      <c r="AV199" s="11" t="s">
        <v>80</v>
      </c>
      <c r="AW199" s="11" t="s">
        <v>35</v>
      </c>
      <c r="AX199" s="11" t="s">
        <v>72</v>
      </c>
      <c r="AY199" s="243" t="s">
        <v>164</v>
      </c>
    </row>
    <row r="200" s="12" customFormat="1">
      <c r="B200" s="244"/>
      <c r="C200" s="245"/>
      <c r="D200" s="235" t="s">
        <v>173</v>
      </c>
      <c r="E200" s="246" t="s">
        <v>21</v>
      </c>
      <c r="F200" s="247" t="s">
        <v>1090</v>
      </c>
      <c r="G200" s="245"/>
      <c r="H200" s="248">
        <v>41.600000000000001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AT200" s="254" t="s">
        <v>173</v>
      </c>
      <c r="AU200" s="254" t="s">
        <v>82</v>
      </c>
      <c r="AV200" s="12" t="s">
        <v>82</v>
      </c>
      <c r="AW200" s="12" t="s">
        <v>35</v>
      </c>
      <c r="AX200" s="12" t="s">
        <v>72</v>
      </c>
      <c r="AY200" s="254" t="s">
        <v>164</v>
      </c>
    </row>
    <row r="201" s="13" customFormat="1">
      <c r="B201" s="255"/>
      <c r="C201" s="256"/>
      <c r="D201" s="235" t="s">
        <v>173</v>
      </c>
      <c r="E201" s="257" t="s">
        <v>21</v>
      </c>
      <c r="F201" s="258" t="s">
        <v>177</v>
      </c>
      <c r="G201" s="256"/>
      <c r="H201" s="259">
        <v>41.600000000000001</v>
      </c>
      <c r="I201" s="260"/>
      <c r="J201" s="256"/>
      <c r="K201" s="256"/>
      <c r="L201" s="261"/>
      <c r="M201" s="262"/>
      <c r="N201" s="263"/>
      <c r="O201" s="263"/>
      <c r="P201" s="263"/>
      <c r="Q201" s="263"/>
      <c r="R201" s="263"/>
      <c r="S201" s="263"/>
      <c r="T201" s="264"/>
      <c r="AT201" s="265" t="s">
        <v>173</v>
      </c>
      <c r="AU201" s="265" t="s">
        <v>82</v>
      </c>
      <c r="AV201" s="13" t="s">
        <v>171</v>
      </c>
      <c r="AW201" s="13" t="s">
        <v>35</v>
      </c>
      <c r="AX201" s="13" t="s">
        <v>80</v>
      </c>
      <c r="AY201" s="265" t="s">
        <v>164</v>
      </c>
    </row>
    <row r="202" s="1" customFormat="1" ht="25.5" customHeight="1">
      <c r="B202" s="46"/>
      <c r="C202" s="221" t="s">
        <v>193</v>
      </c>
      <c r="D202" s="221" t="s">
        <v>166</v>
      </c>
      <c r="E202" s="222" t="s">
        <v>430</v>
      </c>
      <c r="F202" s="223" t="s">
        <v>431</v>
      </c>
      <c r="G202" s="224" t="s">
        <v>169</v>
      </c>
      <c r="H202" s="225">
        <v>10</v>
      </c>
      <c r="I202" s="226"/>
      <c r="J202" s="227">
        <f>ROUND(I202*H202,2)</f>
        <v>0</v>
      </c>
      <c r="K202" s="223" t="s">
        <v>170</v>
      </c>
      <c r="L202" s="72"/>
      <c r="M202" s="228" t="s">
        <v>21</v>
      </c>
      <c r="N202" s="229" t="s">
        <v>43</v>
      </c>
      <c r="O202" s="47"/>
      <c r="P202" s="230">
        <f>O202*H202</f>
        <v>0</v>
      </c>
      <c r="Q202" s="230">
        <v>0</v>
      </c>
      <c r="R202" s="230">
        <f>Q202*H202</f>
        <v>0</v>
      </c>
      <c r="S202" s="230">
        <v>0</v>
      </c>
      <c r="T202" s="231">
        <f>S202*H202</f>
        <v>0</v>
      </c>
      <c r="AR202" s="24" t="s">
        <v>171</v>
      </c>
      <c r="AT202" s="24" t="s">
        <v>166</v>
      </c>
      <c r="AU202" s="24" t="s">
        <v>82</v>
      </c>
      <c r="AY202" s="24" t="s">
        <v>164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24" t="s">
        <v>80</v>
      </c>
      <c r="BK202" s="232">
        <f>ROUND(I202*H202,2)</f>
        <v>0</v>
      </c>
      <c r="BL202" s="24" t="s">
        <v>171</v>
      </c>
      <c r="BM202" s="24" t="s">
        <v>1092</v>
      </c>
    </row>
    <row r="203" s="11" customFormat="1">
      <c r="B203" s="233"/>
      <c r="C203" s="234"/>
      <c r="D203" s="235" t="s">
        <v>173</v>
      </c>
      <c r="E203" s="236" t="s">
        <v>21</v>
      </c>
      <c r="F203" s="237" t="s">
        <v>1061</v>
      </c>
      <c r="G203" s="234"/>
      <c r="H203" s="236" t="s">
        <v>21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AT203" s="243" t="s">
        <v>173</v>
      </c>
      <c r="AU203" s="243" t="s">
        <v>82</v>
      </c>
      <c r="AV203" s="11" t="s">
        <v>80</v>
      </c>
      <c r="AW203" s="11" t="s">
        <v>35</v>
      </c>
      <c r="AX203" s="11" t="s">
        <v>72</v>
      </c>
      <c r="AY203" s="243" t="s">
        <v>164</v>
      </c>
    </row>
    <row r="204" s="11" customFormat="1">
      <c r="B204" s="233"/>
      <c r="C204" s="234"/>
      <c r="D204" s="235" t="s">
        <v>173</v>
      </c>
      <c r="E204" s="236" t="s">
        <v>21</v>
      </c>
      <c r="F204" s="237" t="s">
        <v>323</v>
      </c>
      <c r="G204" s="234"/>
      <c r="H204" s="236" t="s">
        <v>21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AT204" s="243" t="s">
        <v>173</v>
      </c>
      <c r="AU204" s="243" t="s">
        <v>82</v>
      </c>
      <c r="AV204" s="11" t="s">
        <v>80</v>
      </c>
      <c r="AW204" s="11" t="s">
        <v>35</v>
      </c>
      <c r="AX204" s="11" t="s">
        <v>72</v>
      </c>
      <c r="AY204" s="243" t="s">
        <v>164</v>
      </c>
    </row>
    <row r="205" s="11" customFormat="1">
      <c r="B205" s="233"/>
      <c r="C205" s="234"/>
      <c r="D205" s="235" t="s">
        <v>173</v>
      </c>
      <c r="E205" s="236" t="s">
        <v>21</v>
      </c>
      <c r="F205" s="237" t="s">
        <v>876</v>
      </c>
      <c r="G205" s="234"/>
      <c r="H205" s="236" t="s">
        <v>21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AT205" s="243" t="s">
        <v>173</v>
      </c>
      <c r="AU205" s="243" t="s">
        <v>82</v>
      </c>
      <c r="AV205" s="11" t="s">
        <v>80</v>
      </c>
      <c r="AW205" s="11" t="s">
        <v>35</v>
      </c>
      <c r="AX205" s="11" t="s">
        <v>72</v>
      </c>
      <c r="AY205" s="243" t="s">
        <v>164</v>
      </c>
    </row>
    <row r="206" s="12" customFormat="1">
      <c r="B206" s="244"/>
      <c r="C206" s="245"/>
      <c r="D206" s="235" t="s">
        <v>173</v>
      </c>
      <c r="E206" s="246" t="s">
        <v>21</v>
      </c>
      <c r="F206" s="247" t="s">
        <v>221</v>
      </c>
      <c r="G206" s="245"/>
      <c r="H206" s="248">
        <v>10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AT206" s="254" t="s">
        <v>173</v>
      </c>
      <c r="AU206" s="254" t="s">
        <v>82</v>
      </c>
      <c r="AV206" s="12" t="s">
        <v>82</v>
      </c>
      <c r="AW206" s="12" t="s">
        <v>35</v>
      </c>
      <c r="AX206" s="12" t="s">
        <v>72</v>
      </c>
      <c r="AY206" s="254" t="s">
        <v>164</v>
      </c>
    </row>
    <row r="207" s="12" customFormat="1">
      <c r="B207" s="244"/>
      <c r="C207" s="245"/>
      <c r="D207" s="235" t="s">
        <v>173</v>
      </c>
      <c r="E207" s="246" t="s">
        <v>21</v>
      </c>
      <c r="F207" s="247" t="s">
        <v>21</v>
      </c>
      <c r="G207" s="245"/>
      <c r="H207" s="248">
        <v>0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AT207" s="254" t="s">
        <v>173</v>
      </c>
      <c r="AU207" s="254" t="s">
        <v>82</v>
      </c>
      <c r="AV207" s="12" t="s">
        <v>82</v>
      </c>
      <c r="AW207" s="12" t="s">
        <v>35</v>
      </c>
      <c r="AX207" s="12" t="s">
        <v>72</v>
      </c>
      <c r="AY207" s="254" t="s">
        <v>164</v>
      </c>
    </row>
    <row r="208" s="14" customFormat="1">
      <c r="B208" s="276"/>
      <c r="C208" s="277"/>
      <c r="D208" s="235" t="s">
        <v>173</v>
      </c>
      <c r="E208" s="278" t="s">
        <v>21</v>
      </c>
      <c r="F208" s="279" t="s">
        <v>434</v>
      </c>
      <c r="G208" s="277"/>
      <c r="H208" s="280">
        <v>10</v>
      </c>
      <c r="I208" s="281"/>
      <c r="J208" s="277"/>
      <c r="K208" s="277"/>
      <c r="L208" s="282"/>
      <c r="M208" s="283"/>
      <c r="N208" s="284"/>
      <c r="O208" s="284"/>
      <c r="P208" s="284"/>
      <c r="Q208" s="284"/>
      <c r="R208" s="284"/>
      <c r="S208" s="284"/>
      <c r="T208" s="285"/>
      <c r="AT208" s="286" t="s">
        <v>173</v>
      </c>
      <c r="AU208" s="286" t="s">
        <v>82</v>
      </c>
      <c r="AV208" s="14" t="s">
        <v>185</v>
      </c>
      <c r="AW208" s="14" t="s">
        <v>35</v>
      </c>
      <c r="AX208" s="14" t="s">
        <v>80</v>
      </c>
      <c r="AY208" s="286" t="s">
        <v>164</v>
      </c>
    </row>
    <row r="209" s="13" customFormat="1">
      <c r="B209" s="255"/>
      <c r="C209" s="256"/>
      <c r="D209" s="235" t="s">
        <v>173</v>
      </c>
      <c r="E209" s="257" t="s">
        <v>21</v>
      </c>
      <c r="F209" s="258" t="s">
        <v>177</v>
      </c>
      <c r="G209" s="256"/>
      <c r="H209" s="259">
        <v>10</v>
      </c>
      <c r="I209" s="260"/>
      <c r="J209" s="256"/>
      <c r="K209" s="256"/>
      <c r="L209" s="261"/>
      <c r="M209" s="262"/>
      <c r="N209" s="263"/>
      <c r="O209" s="263"/>
      <c r="P209" s="263"/>
      <c r="Q209" s="263"/>
      <c r="R209" s="263"/>
      <c r="S209" s="263"/>
      <c r="T209" s="264"/>
      <c r="AT209" s="265" t="s">
        <v>173</v>
      </c>
      <c r="AU209" s="265" t="s">
        <v>82</v>
      </c>
      <c r="AV209" s="13" t="s">
        <v>171</v>
      </c>
      <c r="AW209" s="13" t="s">
        <v>35</v>
      </c>
      <c r="AX209" s="13" t="s">
        <v>72</v>
      </c>
      <c r="AY209" s="265" t="s">
        <v>164</v>
      </c>
    </row>
    <row r="210" s="11" customFormat="1">
      <c r="B210" s="233"/>
      <c r="C210" s="234"/>
      <c r="D210" s="235" t="s">
        <v>173</v>
      </c>
      <c r="E210" s="236" t="s">
        <v>21</v>
      </c>
      <c r="F210" s="237" t="s">
        <v>442</v>
      </c>
      <c r="G210" s="234"/>
      <c r="H210" s="236" t="s">
        <v>21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AT210" s="243" t="s">
        <v>173</v>
      </c>
      <c r="AU210" s="243" t="s">
        <v>82</v>
      </c>
      <c r="AV210" s="11" t="s">
        <v>80</v>
      </c>
      <c r="AW210" s="11" t="s">
        <v>35</v>
      </c>
      <c r="AX210" s="11" t="s">
        <v>72</v>
      </c>
      <c r="AY210" s="243" t="s">
        <v>164</v>
      </c>
    </row>
    <row r="211" s="12" customFormat="1">
      <c r="B211" s="244"/>
      <c r="C211" s="245"/>
      <c r="D211" s="235" t="s">
        <v>173</v>
      </c>
      <c r="E211" s="246" t="s">
        <v>21</v>
      </c>
      <c r="F211" s="247" t="s">
        <v>1093</v>
      </c>
      <c r="G211" s="245"/>
      <c r="H211" s="248">
        <v>0.5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AT211" s="254" t="s">
        <v>173</v>
      </c>
      <c r="AU211" s="254" t="s">
        <v>82</v>
      </c>
      <c r="AV211" s="12" t="s">
        <v>82</v>
      </c>
      <c r="AW211" s="12" t="s">
        <v>35</v>
      </c>
      <c r="AX211" s="12" t="s">
        <v>72</v>
      </c>
      <c r="AY211" s="254" t="s">
        <v>164</v>
      </c>
    </row>
    <row r="212" s="11" customFormat="1">
      <c r="B212" s="233"/>
      <c r="C212" s="234"/>
      <c r="D212" s="235" t="s">
        <v>173</v>
      </c>
      <c r="E212" s="236" t="s">
        <v>21</v>
      </c>
      <c r="F212" s="237" t="s">
        <v>437</v>
      </c>
      <c r="G212" s="234"/>
      <c r="H212" s="236" t="s">
        <v>21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AT212" s="243" t="s">
        <v>173</v>
      </c>
      <c r="AU212" s="243" t="s">
        <v>82</v>
      </c>
      <c r="AV212" s="11" t="s">
        <v>80</v>
      </c>
      <c r="AW212" s="11" t="s">
        <v>35</v>
      </c>
      <c r="AX212" s="11" t="s">
        <v>72</v>
      </c>
      <c r="AY212" s="243" t="s">
        <v>164</v>
      </c>
    </row>
    <row r="213" s="12" customFormat="1">
      <c r="B213" s="244"/>
      <c r="C213" s="245"/>
      <c r="D213" s="235" t="s">
        <v>173</v>
      </c>
      <c r="E213" s="246" t="s">
        <v>21</v>
      </c>
      <c r="F213" s="247" t="s">
        <v>21</v>
      </c>
      <c r="G213" s="245"/>
      <c r="H213" s="248">
        <v>0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AT213" s="254" t="s">
        <v>173</v>
      </c>
      <c r="AU213" s="254" t="s">
        <v>82</v>
      </c>
      <c r="AV213" s="12" t="s">
        <v>82</v>
      </c>
      <c r="AW213" s="12" t="s">
        <v>35</v>
      </c>
      <c r="AX213" s="12" t="s">
        <v>72</v>
      </c>
      <c r="AY213" s="254" t="s">
        <v>164</v>
      </c>
    </row>
    <row r="214" s="14" customFormat="1">
      <c r="B214" s="276"/>
      <c r="C214" s="277"/>
      <c r="D214" s="235" t="s">
        <v>173</v>
      </c>
      <c r="E214" s="278" t="s">
        <v>21</v>
      </c>
      <c r="F214" s="279" t="s">
        <v>305</v>
      </c>
      <c r="G214" s="277"/>
      <c r="H214" s="280">
        <v>0.5</v>
      </c>
      <c r="I214" s="281"/>
      <c r="J214" s="277"/>
      <c r="K214" s="277"/>
      <c r="L214" s="282"/>
      <c r="M214" s="283"/>
      <c r="N214" s="284"/>
      <c r="O214" s="284"/>
      <c r="P214" s="284"/>
      <c r="Q214" s="284"/>
      <c r="R214" s="284"/>
      <c r="S214" s="284"/>
      <c r="T214" s="285"/>
      <c r="AT214" s="286" t="s">
        <v>173</v>
      </c>
      <c r="AU214" s="286" t="s">
        <v>82</v>
      </c>
      <c r="AV214" s="14" t="s">
        <v>185</v>
      </c>
      <c r="AW214" s="14" t="s">
        <v>35</v>
      </c>
      <c r="AX214" s="14" t="s">
        <v>72</v>
      </c>
      <c r="AY214" s="286" t="s">
        <v>164</v>
      </c>
    </row>
    <row r="215" s="1" customFormat="1" ht="16.5" customHeight="1">
      <c r="B215" s="46"/>
      <c r="C215" s="266" t="s">
        <v>219</v>
      </c>
      <c r="D215" s="266" t="s">
        <v>238</v>
      </c>
      <c r="E215" s="267" t="s">
        <v>439</v>
      </c>
      <c r="F215" s="268" t="s">
        <v>440</v>
      </c>
      <c r="G215" s="269" t="s">
        <v>300</v>
      </c>
      <c r="H215" s="270">
        <v>0.5</v>
      </c>
      <c r="I215" s="271"/>
      <c r="J215" s="272">
        <f>ROUND(I215*H215,2)</f>
        <v>0</v>
      </c>
      <c r="K215" s="268" t="s">
        <v>21</v>
      </c>
      <c r="L215" s="273"/>
      <c r="M215" s="274" t="s">
        <v>21</v>
      </c>
      <c r="N215" s="275" t="s">
        <v>43</v>
      </c>
      <c r="O215" s="47"/>
      <c r="P215" s="230">
        <f>O215*H215</f>
        <v>0</v>
      </c>
      <c r="Q215" s="230">
        <v>0.001</v>
      </c>
      <c r="R215" s="230">
        <f>Q215*H215</f>
        <v>0.00050000000000000001</v>
      </c>
      <c r="S215" s="230">
        <v>0</v>
      </c>
      <c r="T215" s="231">
        <f>S215*H215</f>
        <v>0</v>
      </c>
      <c r="AR215" s="24" t="s">
        <v>210</v>
      </c>
      <c r="AT215" s="24" t="s">
        <v>238</v>
      </c>
      <c r="AU215" s="24" t="s">
        <v>82</v>
      </c>
      <c r="AY215" s="24" t="s">
        <v>164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24" t="s">
        <v>80</v>
      </c>
      <c r="BK215" s="232">
        <f>ROUND(I215*H215,2)</f>
        <v>0</v>
      </c>
      <c r="BL215" s="24" t="s">
        <v>171</v>
      </c>
      <c r="BM215" s="24" t="s">
        <v>1094</v>
      </c>
    </row>
    <row r="216" s="11" customFormat="1">
      <c r="B216" s="233"/>
      <c r="C216" s="234"/>
      <c r="D216" s="235" t="s">
        <v>173</v>
      </c>
      <c r="E216" s="236" t="s">
        <v>21</v>
      </c>
      <c r="F216" s="237" t="s">
        <v>1061</v>
      </c>
      <c r="G216" s="234"/>
      <c r="H216" s="236" t="s">
        <v>21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AT216" s="243" t="s">
        <v>173</v>
      </c>
      <c r="AU216" s="243" t="s">
        <v>82</v>
      </c>
      <c r="AV216" s="11" t="s">
        <v>80</v>
      </c>
      <c r="AW216" s="11" t="s">
        <v>35</v>
      </c>
      <c r="AX216" s="11" t="s">
        <v>72</v>
      </c>
      <c r="AY216" s="243" t="s">
        <v>164</v>
      </c>
    </row>
    <row r="217" s="11" customFormat="1">
      <c r="B217" s="233"/>
      <c r="C217" s="234"/>
      <c r="D217" s="235" t="s">
        <v>173</v>
      </c>
      <c r="E217" s="236" t="s">
        <v>21</v>
      </c>
      <c r="F217" s="237" t="s">
        <v>323</v>
      </c>
      <c r="G217" s="234"/>
      <c r="H217" s="236" t="s">
        <v>21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AT217" s="243" t="s">
        <v>173</v>
      </c>
      <c r="AU217" s="243" t="s">
        <v>82</v>
      </c>
      <c r="AV217" s="11" t="s">
        <v>80</v>
      </c>
      <c r="AW217" s="11" t="s">
        <v>35</v>
      </c>
      <c r="AX217" s="11" t="s">
        <v>72</v>
      </c>
      <c r="AY217" s="243" t="s">
        <v>164</v>
      </c>
    </row>
    <row r="218" s="11" customFormat="1">
      <c r="B218" s="233"/>
      <c r="C218" s="234"/>
      <c r="D218" s="235" t="s">
        <v>173</v>
      </c>
      <c r="E218" s="236" t="s">
        <v>21</v>
      </c>
      <c r="F218" s="237" t="s">
        <v>876</v>
      </c>
      <c r="G218" s="234"/>
      <c r="H218" s="236" t="s">
        <v>21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AT218" s="243" t="s">
        <v>173</v>
      </c>
      <c r="AU218" s="243" t="s">
        <v>82</v>
      </c>
      <c r="AV218" s="11" t="s">
        <v>80</v>
      </c>
      <c r="AW218" s="11" t="s">
        <v>35</v>
      </c>
      <c r="AX218" s="11" t="s">
        <v>72</v>
      </c>
      <c r="AY218" s="243" t="s">
        <v>164</v>
      </c>
    </row>
    <row r="219" s="12" customFormat="1">
      <c r="B219" s="244"/>
      <c r="C219" s="245"/>
      <c r="D219" s="235" t="s">
        <v>173</v>
      </c>
      <c r="E219" s="246" t="s">
        <v>21</v>
      </c>
      <c r="F219" s="247" t="s">
        <v>221</v>
      </c>
      <c r="G219" s="245"/>
      <c r="H219" s="248">
        <v>10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AT219" s="254" t="s">
        <v>173</v>
      </c>
      <c r="AU219" s="254" t="s">
        <v>82</v>
      </c>
      <c r="AV219" s="12" t="s">
        <v>82</v>
      </c>
      <c r="AW219" s="12" t="s">
        <v>35</v>
      </c>
      <c r="AX219" s="12" t="s">
        <v>72</v>
      </c>
      <c r="AY219" s="254" t="s">
        <v>164</v>
      </c>
    </row>
    <row r="220" s="12" customFormat="1">
      <c r="B220" s="244"/>
      <c r="C220" s="245"/>
      <c r="D220" s="235" t="s">
        <v>173</v>
      </c>
      <c r="E220" s="246" t="s">
        <v>21</v>
      </c>
      <c r="F220" s="247" t="s">
        <v>21</v>
      </c>
      <c r="G220" s="245"/>
      <c r="H220" s="248">
        <v>0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AT220" s="254" t="s">
        <v>173</v>
      </c>
      <c r="AU220" s="254" t="s">
        <v>82</v>
      </c>
      <c r="AV220" s="12" t="s">
        <v>82</v>
      </c>
      <c r="AW220" s="12" t="s">
        <v>35</v>
      </c>
      <c r="AX220" s="12" t="s">
        <v>72</v>
      </c>
      <c r="AY220" s="254" t="s">
        <v>164</v>
      </c>
    </row>
    <row r="221" s="14" customFormat="1">
      <c r="B221" s="276"/>
      <c r="C221" s="277"/>
      <c r="D221" s="235" t="s">
        <v>173</v>
      </c>
      <c r="E221" s="278" t="s">
        <v>21</v>
      </c>
      <c r="F221" s="279" t="s">
        <v>434</v>
      </c>
      <c r="G221" s="277"/>
      <c r="H221" s="280">
        <v>10</v>
      </c>
      <c r="I221" s="281"/>
      <c r="J221" s="277"/>
      <c r="K221" s="277"/>
      <c r="L221" s="282"/>
      <c r="M221" s="283"/>
      <c r="N221" s="284"/>
      <c r="O221" s="284"/>
      <c r="P221" s="284"/>
      <c r="Q221" s="284"/>
      <c r="R221" s="284"/>
      <c r="S221" s="284"/>
      <c r="T221" s="285"/>
      <c r="AT221" s="286" t="s">
        <v>173</v>
      </c>
      <c r="AU221" s="286" t="s">
        <v>82</v>
      </c>
      <c r="AV221" s="14" t="s">
        <v>185</v>
      </c>
      <c r="AW221" s="14" t="s">
        <v>35</v>
      </c>
      <c r="AX221" s="14" t="s">
        <v>72</v>
      </c>
      <c r="AY221" s="286" t="s">
        <v>164</v>
      </c>
    </row>
    <row r="222" s="11" customFormat="1">
      <c r="B222" s="233"/>
      <c r="C222" s="234"/>
      <c r="D222" s="235" t="s">
        <v>173</v>
      </c>
      <c r="E222" s="236" t="s">
        <v>21</v>
      </c>
      <c r="F222" s="237" t="s">
        <v>442</v>
      </c>
      <c r="G222" s="234"/>
      <c r="H222" s="236" t="s">
        <v>21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AT222" s="243" t="s">
        <v>173</v>
      </c>
      <c r="AU222" s="243" t="s">
        <v>82</v>
      </c>
      <c r="AV222" s="11" t="s">
        <v>80</v>
      </c>
      <c r="AW222" s="11" t="s">
        <v>35</v>
      </c>
      <c r="AX222" s="11" t="s">
        <v>72</v>
      </c>
      <c r="AY222" s="243" t="s">
        <v>164</v>
      </c>
    </row>
    <row r="223" s="12" customFormat="1">
      <c r="B223" s="244"/>
      <c r="C223" s="245"/>
      <c r="D223" s="235" t="s">
        <v>173</v>
      </c>
      <c r="E223" s="246" t="s">
        <v>21</v>
      </c>
      <c r="F223" s="247" t="s">
        <v>1093</v>
      </c>
      <c r="G223" s="245"/>
      <c r="H223" s="248">
        <v>0.5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AT223" s="254" t="s">
        <v>173</v>
      </c>
      <c r="AU223" s="254" t="s">
        <v>82</v>
      </c>
      <c r="AV223" s="12" t="s">
        <v>82</v>
      </c>
      <c r="AW223" s="12" t="s">
        <v>35</v>
      </c>
      <c r="AX223" s="12" t="s">
        <v>72</v>
      </c>
      <c r="AY223" s="254" t="s">
        <v>164</v>
      </c>
    </row>
    <row r="224" s="11" customFormat="1">
      <c r="B224" s="233"/>
      <c r="C224" s="234"/>
      <c r="D224" s="235" t="s">
        <v>173</v>
      </c>
      <c r="E224" s="236" t="s">
        <v>21</v>
      </c>
      <c r="F224" s="237" t="s">
        <v>437</v>
      </c>
      <c r="G224" s="234"/>
      <c r="H224" s="236" t="s">
        <v>21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AT224" s="243" t="s">
        <v>173</v>
      </c>
      <c r="AU224" s="243" t="s">
        <v>82</v>
      </c>
      <c r="AV224" s="11" t="s">
        <v>80</v>
      </c>
      <c r="AW224" s="11" t="s">
        <v>35</v>
      </c>
      <c r="AX224" s="11" t="s">
        <v>72</v>
      </c>
      <c r="AY224" s="243" t="s">
        <v>164</v>
      </c>
    </row>
    <row r="225" s="12" customFormat="1">
      <c r="B225" s="244"/>
      <c r="C225" s="245"/>
      <c r="D225" s="235" t="s">
        <v>173</v>
      </c>
      <c r="E225" s="246" t="s">
        <v>21</v>
      </c>
      <c r="F225" s="247" t="s">
        <v>21</v>
      </c>
      <c r="G225" s="245"/>
      <c r="H225" s="248">
        <v>0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AT225" s="254" t="s">
        <v>173</v>
      </c>
      <c r="AU225" s="254" t="s">
        <v>82</v>
      </c>
      <c r="AV225" s="12" t="s">
        <v>82</v>
      </c>
      <c r="AW225" s="12" t="s">
        <v>35</v>
      </c>
      <c r="AX225" s="12" t="s">
        <v>72</v>
      </c>
      <c r="AY225" s="254" t="s">
        <v>164</v>
      </c>
    </row>
    <row r="226" s="14" customFormat="1">
      <c r="B226" s="276"/>
      <c r="C226" s="277"/>
      <c r="D226" s="235" t="s">
        <v>173</v>
      </c>
      <c r="E226" s="278" t="s">
        <v>21</v>
      </c>
      <c r="F226" s="279" t="s">
        <v>305</v>
      </c>
      <c r="G226" s="277"/>
      <c r="H226" s="280">
        <v>0.5</v>
      </c>
      <c r="I226" s="281"/>
      <c r="J226" s="277"/>
      <c r="K226" s="277"/>
      <c r="L226" s="282"/>
      <c r="M226" s="283"/>
      <c r="N226" s="284"/>
      <c r="O226" s="284"/>
      <c r="P226" s="284"/>
      <c r="Q226" s="284"/>
      <c r="R226" s="284"/>
      <c r="S226" s="284"/>
      <c r="T226" s="285"/>
      <c r="AT226" s="286" t="s">
        <v>173</v>
      </c>
      <c r="AU226" s="286" t="s">
        <v>82</v>
      </c>
      <c r="AV226" s="14" t="s">
        <v>185</v>
      </c>
      <c r="AW226" s="14" t="s">
        <v>35</v>
      </c>
      <c r="AX226" s="14" t="s">
        <v>80</v>
      </c>
      <c r="AY226" s="286" t="s">
        <v>164</v>
      </c>
    </row>
    <row r="227" s="1" customFormat="1" ht="25.5" customHeight="1">
      <c r="B227" s="46"/>
      <c r="C227" s="221" t="s">
        <v>266</v>
      </c>
      <c r="D227" s="221" t="s">
        <v>166</v>
      </c>
      <c r="E227" s="222" t="s">
        <v>852</v>
      </c>
      <c r="F227" s="223" t="s">
        <v>853</v>
      </c>
      <c r="G227" s="224" t="s">
        <v>169</v>
      </c>
      <c r="H227" s="225">
        <v>2.0800000000000001</v>
      </c>
      <c r="I227" s="226"/>
      <c r="J227" s="227">
        <f>ROUND(I227*H227,2)</f>
        <v>0</v>
      </c>
      <c r="K227" s="223" t="s">
        <v>170</v>
      </c>
      <c r="L227" s="72"/>
      <c r="M227" s="228" t="s">
        <v>21</v>
      </c>
      <c r="N227" s="229" t="s">
        <v>43</v>
      </c>
      <c r="O227" s="47"/>
      <c r="P227" s="230">
        <f>O227*H227</f>
        <v>0</v>
      </c>
      <c r="Q227" s="230">
        <v>0</v>
      </c>
      <c r="R227" s="230">
        <f>Q227*H227</f>
        <v>0</v>
      </c>
      <c r="S227" s="230">
        <v>0</v>
      </c>
      <c r="T227" s="231">
        <f>S227*H227</f>
        <v>0</v>
      </c>
      <c r="AR227" s="24" t="s">
        <v>171</v>
      </c>
      <c r="AT227" s="24" t="s">
        <v>166</v>
      </c>
      <c r="AU227" s="24" t="s">
        <v>82</v>
      </c>
      <c r="AY227" s="24" t="s">
        <v>164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24" t="s">
        <v>80</v>
      </c>
      <c r="BK227" s="232">
        <f>ROUND(I227*H227,2)</f>
        <v>0</v>
      </c>
      <c r="BL227" s="24" t="s">
        <v>171</v>
      </c>
      <c r="BM227" s="24" t="s">
        <v>1095</v>
      </c>
    </row>
    <row r="228" s="11" customFormat="1">
      <c r="B228" s="233"/>
      <c r="C228" s="234"/>
      <c r="D228" s="235" t="s">
        <v>173</v>
      </c>
      <c r="E228" s="236" t="s">
        <v>21</v>
      </c>
      <c r="F228" s="237" t="s">
        <v>1061</v>
      </c>
      <c r="G228" s="234"/>
      <c r="H228" s="236" t="s">
        <v>21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AT228" s="243" t="s">
        <v>173</v>
      </c>
      <c r="AU228" s="243" t="s">
        <v>82</v>
      </c>
      <c r="AV228" s="11" t="s">
        <v>80</v>
      </c>
      <c r="AW228" s="11" t="s">
        <v>35</v>
      </c>
      <c r="AX228" s="11" t="s">
        <v>72</v>
      </c>
      <c r="AY228" s="243" t="s">
        <v>164</v>
      </c>
    </row>
    <row r="229" s="11" customFormat="1">
      <c r="B229" s="233"/>
      <c r="C229" s="234"/>
      <c r="D229" s="235" t="s">
        <v>173</v>
      </c>
      <c r="E229" s="236" t="s">
        <v>21</v>
      </c>
      <c r="F229" s="237" t="s">
        <v>942</v>
      </c>
      <c r="G229" s="234"/>
      <c r="H229" s="236" t="s">
        <v>21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AT229" s="243" t="s">
        <v>173</v>
      </c>
      <c r="AU229" s="243" t="s">
        <v>82</v>
      </c>
      <c r="AV229" s="11" t="s">
        <v>80</v>
      </c>
      <c r="AW229" s="11" t="s">
        <v>35</v>
      </c>
      <c r="AX229" s="11" t="s">
        <v>72</v>
      </c>
      <c r="AY229" s="243" t="s">
        <v>164</v>
      </c>
    </row>
    <row r="230" s="11" customFormat="1">
      <c r="B230" s="233"/>
      <c r="C230" s="234"/>
      <c r="D230" s="235" t="s">
        <v>173</v>
      </c>
      <c r="E230" s="236" t="s">
        <v>21</v>
      </c>
      <c r="F230" s="237" t="s">
        <v>943</v>
      </c>
      <c r="G230" s="234"/>
      <c r="H230" s="236" t="s">
        <v>21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AT230" s="243" t="s">
        <v>173</v>
      </c>
      <c r="AU230" s="243" t="s">
        <v>82</v>
      </c>
      <c r="AV230" s="11" t="s">
        <v>80</v>
      </c>
      <c r="AW230" s="11" t="s">
        <v>35</v>
      </c>
      <c r="AX230" s="11" t="s">
        <v>72</v>
      </c>
      <c r="AY230" s="243" t="s">
        <v>164</v>
      </c>
    </row>
    <row r="231" s="12" customFormat="1">
      <c r="B231" s="244"/>
      <c r="C231" s="245"/>
      <c r="D231" s="235" t="s">
        <v>173</v>
      </c>
      <c r="E231" s="246" t="s">
        <v>21</v>
      </c>
      <c r="F231" s="247" t="s">
        <v>1096</v>
      </c>
      <c r="G231" s="245"/>
      <c r="H231" s="248">
        <v>2.0800000000000001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AT231" s="254" t="s">
        <v>173</v>
      </c>
      <c r="AU231" s="254" t="s">
        <v>82</v>
      </c>
      <c r="AV231" s="12" t="s">
        <v>82</v>
      </c>
      <c r="AW231" s="12" t="s">
        <v>35</v>
      </c>
      <c r="AX231" s="12" t="s">
        <v>72</v>
      </c>
      <c r="AY231" s="254" t="s">
        <v>164</v>
      </c>
    </row>
    <row r="232" s="13" customFormat="1">
      <c r="B232" s="255"/>
      <c r="C232" s="256"/>
      <c r="D232" s="235" t="s">
        <v>173</v>
      </c>
      <c r="E232" s="257" t="s">
        <v>21</v>
      </c>
      <c r="F232" s="258" t="s">
        <v>177</v>
      </c>
      <c r="G232" s="256"/>
      <c r="H232" s="259">
        <v>2.0800000000000001</v>
      </c>
      <c r="I232" s="260"/>
      <c r="J232" s="256"/>
      <c r="K232" s="256"/>
      <c r="L232" s="261"/>
      <c r="M232" s="262"/>
      <c r="N232" s="263"/>
      <c r="O232" s="263"/>
      <c r="P232" s="263"/>
      <c r="Q232" s="263"/>
      <c r="R232" s="263"/>
      <c r="S232" s="263"/>
      <c r="T232" s="264"/>
      <c r="AT232" s="265" t="s">
        <v>173</v>
      </c>
      <c r="AU232" s="265" t="s">
        <v>82</v>
      </c>
      <c r="AV232" s="13" t="s">
        <v>171</v>
      </c>
      <c r="AW232" s="13" t="s">
        <v>35</v>
      </c>
      <c r="AX232" s="13" t="s">
        <v>80</v>
      </c>
      <c r="AY232" s="265" t="s">
        <v>164</v>
      </c>
    </row>
    <row r="233" s="1" customFormat="1" ht="16.5" customHeight="1">
      <c r="B233" s="46"/>
      <c r="C233" s="221" t="s">
        <v>270</v>
      </c>
      <c r="D233" s="221" t="s">
        <v>166</v>
      </c>
      <c r="E233" s="222" t="s">
        <v>945</v>
      </c>
      <c r="F233" s="223" t="s">
        <v>946</v>
      </c>
      <c r="G233" s="224" t="s">
        <v>287</v>
      </c>
      <c r="H233" s="225">
        <v>10.4</v>
      </c>
      <c r="I233" s="226"/>
      <c r="J233" s="227">
        <f>ROUND(I233*H233,2)</f>
        <v>0</v>
      </c>
      <c r="K233" s="223" t="s">
        <v>170</v>
      </c>
      <c r="L233" s="72"/>
      <c r="M233" s="228" t="s">
        <v>21</v>
      </c>
      <c r="N233" s="229" t="s">
        <v>43</v>
      </c>
      <c r="O233" s="47"/>
      <c r="P233" s="230">
        <f>O233*H233</f>
        <v>0</v>
      </c>
      <c r="Q233" s="230">
        <v>0</v>
      </c>
      <c r="R233" s="230">
        <f>Q233*H233</f>
        <v>0</v>
      </c>
      <c r="S233" s="230">
        <v>0</v>
      </c>
      <c r="T233" s="231">
        <f>S233*H233</f>
        <v>0</v>
      </c>
      <c r="AR233" s="24" t="s">
        <v>171</v>
      </c>
      <c r="AT233" s="24" t="s">
        <v>166</v>
      </c>
      <c r="AU233" s="24" t="s">
        <v>82</v>
      </c>
      <c r="AY233" s="24" t="s">
        <v>164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24" t="s">
        <v>80</v>
      </c>
      <c r="BK233" s="232">
        <f>ROUND(I233*H233,2)</f>
        <v>0</v>
      </c>
      <c r="BL233" s="24" t="s">
        <v>171</v>
      </c>
      <c r="BM233" s="24" t="s">
        <v>1097</v>
      </c>
    </row>
    <row r="234" s="11" customFormat="1">
      <c r="B234" s="233"/>
      <c r="C234" s="234"/>
      <c r="D234" s="235" t="s">
        <v>173</v>
      </c>
      <c r="E234" s="236" t="s">
        <v>21</v>
      </c>
      <c r="F234" s="237" t="s">
        <v>1061</v>
      </c>
      <c r="G234" s="234"/>
      <c r="H234" s="236" t="s">
        <v>21</v>
      </c>
      <c r="I234" s="238"/>
      <c r="J234" s="234"/>
      <c r="K234" s="234"/>
      <c r="L234" s="239"/>
      <c r="M234" s="240"/>
      <c r="N234" s="241"/>
      <c r="O234" s="241"/>
      <c r="P234" s="241"/>
      <c r="Q234" s="241"/>
      <c r="R234" s="241"/>
      <c r="S234" s="241"/>
      <c r="T234" s="242"/>
      <c r="AT234" s="243" t="s">
        <v>173</v>
      </c>
      <c r="AU234" s="243" t="s">
        <v>82</v>
      </c>
      <c r="AV234" s="11" t="s">
        <v>80</v>
      </c>
      <c r="AW234" s="11" t="s">
        <v>35</v>
      </c>
      <c r="AX234" s="11" t="s">
        <v>72</v>
      </c>
      <c r="AY234" s="243" t="s">
        <v>164</v>
      </c>
    </row>
    <row r="235" s="11" customFormat="1">
      <c r="B235" s="233"/>
      <c r="C235" s="234"/>
      <c r="D235" s="235" t="s">
        <v>173</v>
      </c>
      <c r="E235" s="236" t="s">
        <v>21</v>
      </c>
      <c r="F235" s="237" t="s">
        <v>1069</v>
      </c>
      <c r="G235" s="234"/>
      <c r="H235" s="236" t="s">
        <v>21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AT235" s="243" t="s">
        <v>173</v>
      </c>
      <c r="AU235" s="243" t="s">
        <v>82</v>
      </c>
      <c r="AV235" s="11" t="s">
        <v>80</v>
      </c>
      <c r="AW235" s="11" t="s">
        <v>35</v>
      </c>
      <c r="AX235" s="11" t="s">
        <v>72</v>
      </c>
      <c r="AY235" s="243" t="s">
        <v>164</v>
      </c>
    </row>
    <row r="236" s="11" customFormat="1">
      <c r="B236" s="233"/>
      <c r="C236" s="234"/>
      <c r="D236" s="235" t="s">
        <v>173</v>
      </c>
      <c r="E236" s="236" t="s">
        <v>21</v>
      </c>
      <c r="F236" s="237" t="s">
        <v>1098</v>
      </c>
      <c r="G236" s="234"/>
      <c r="H236" s="236" t="s">
        <v>21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AT236" s="243" t="s">
        <v>173</v>
      </c>
      <c r="AU236" s="243" t="s">
        <v>82</v>
      </c>
      <c r="AV236" s="11" t="s">
        <v>80</v>
      </c>
      <c r="AW236" s="11" t="s">
        <v>35</v>
      </c>
      <c r="AX236" s="11" t="s">
        <v>72</v>
      </c>
      <c r="AY236" s="243" t="s">
        <v>164</v>
      </c>
    </row>
    <row r="237" s="12" customFormat="1">
      <c r="B237" s="244"/>
      <c r="C237" s="245"/>
      <c r="D237" s="235" t="s">
        <v>173</v>
      </c>
      <c r="E237" s="246" t="s">
        <v>21</v>
      </c>
      <c r="F237" s="247" t="s">
        <v>1099</v>
      </c>
      <c r="G237" s="245"/>
      <c r="H237" s="248">
        <v>10.4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AT237" s="254" t="s">
        <v>173</v>
      </c>
      <c r="AU237" s="254" t="s">
        <v>82</v>
      </c>
      <c r="AV237" s="12" t="s">
        <v>82</v>
      </c>
      <c r="AW237" s="12" t="s">
        <v>35</v>
      </c>
      <c r="AX237" s="12" t="s">
        <v>72</v>
      </c>
      <c r="AY237" s="254" t="s">
        <v>164</v>
      </c>
    </row>
    <row r="238" s="13" customFormat="1">
      <c r="B238" s="255"/>
      <c r="C238" s="256"/>
      <c r="D238" s="235" t="s">
        <v>173</v>
      </c>
      <c r="E238" s="257" t="s">
        <v>21</v>
      </c>
      <c r="F238" s="258" t="s">
        <v>177</v>
      </c>
      <c r="G238" s="256"/>
      <c r="H238" s="259">
        <v>10.4</v>
      </c>
      <c r="I238" s="260"/>
      <c r="J238" s="256"/>
      <c r="K238" s="256"/>
      <c r="L238" s="261"/>
      <c r="M238" s="262"/>
      <c r="N238" s="263"/>
      <c r="O238" s="263"/>
      <c r="P238" s="263"/>
      <c r="Q238" s="263"/>
      <c r="R238" s="263"/>
      <c r="S238" s="263"/>
      <c r="T238" s="264"/>
      <c r="AT238" s="265" t="s">
        <v>173</v>
      </c>
      <c r="AU238" s="265" t="s">
        <v>82</v>
      </c>
      <c r="AV238" s="13" t="s">
        <v>171</v>
      </c>
      <c r="AW238" s="13" t="s">
        <v>35</v>
      </c>
      <c r="AX238" s="13" t="s">
        <v>80</v>
      </c>
      <c r="AY238" s="265" t="s">
        <v>164</v>
      </c>
    </row>
    <row r="239" s="10" customFormat="1" ht="29.88" customHeight="1">
      <c r="B239" s="205"/>
      <c r="C239" s="206"/>
      <c r="D239" s="207" t="s">
        <v>71</v>
      </c>
      <c r="E239" s="219" t="s">
        <v>505</v>
      </c>
      <c r="F239" s="219" t="s">
        <v>506</v>
      </c>
      <c r="G239" s="206"/>
      <c r="H239" s="206"/>
      <c r="I239" s="209"/>
      <c r="J239" s="220">
        <f>BK239</f>
        <v>0</v>
      </c>
      <c r="K239" s="206"/>
      <c r="L239" s="211"/>
      <c r="M239" s="212"/>
      <c r="N239" s="213"/>
      <c r="O239" s="213"/>
      <c r="P239" s="214">
        <f>SUM(P240:P248)</f>
        <v>0</v>
      </c>
      <c r="Q239" s="213"/>
      <c r="R239" s="214">
        <f>SUM(R240:R248)</f>
        <v>0</v>
      </c>
      <c r="S239" s="213"/>
      <c r="T239" s="215">
        <f>SUM(T240:T248)</f>
        <v>0</v>
      </c>
      <c r="AR239" s="216" t="s">
        <v>80</v>
      </c>
      <c r="AT239" s="217" t="s">
        <v>71</v>
      </c>
      <c r="AU239" s="217" t="s">
        <v>80</v>
      </c>
      <c r="AY239" s="216" t="s">
        <v>164</v>
      </c>
      <c r="BK239" s="218">
        <f>SUM(BK240:BK248)</f>
        <v>0</v>
      </c>
    </row>
    <row r="240" s="1" customFormat="1" ht="25.5" customHeight="1">
      <c r="B240" s="46"/>
      <c r="C240" s="221" t="s">
        <v>277</v>
      </c>
      <c r="D240" s="221" t="s">
        <v>166</v>
      </c>
      <c r="E240" s="222" t="s">
        <v>508</v>
      </c>
      <c r="F240" s="223" t="s">
        <v>509</v>
      </c>
      <c r="G240" s="224" t="s">
        <v>228</v>
      </c>
      <c r="H240" s="225">
        <v>0.77000000000000002</v>
      </c>
      <c r="I240" s="226"/>
      <c r="J240" s="227">
        <f>ROUND(I240*H240,2)</f>
        <v>0</v>
      </c>
      <c r="K240" s="223" t="s">
        <v>170</v>
      </c>
      <c r="L240" s="72"/>
      <c r="M240" s="228" t="s">
        <v>21</v>
      </c>
      <c r="N240" s="229" t="s">
        <v>43</v>
      </c>
      <c r="O240" s="47"/>
      <c r="P240" s="230">
        <f>O240*H240</f>
        <v>0</v>
      </c>
      <c r="Q240" s="230">
        <v>0</v>
      </c>
      <c r="R240" s="230">
        <f>Q240*H240</f>
        <v>0</v>
      </c>
      <c r="S240" s="230">
        <v>0</v>
      </c>
      <c r="T240" s="231">
        <f>S240*H240</f>
        <v>0</v>
      </c>
      <c r="AR240" s="24" t="s">
        <v>171</v>
      </c>
      <c r="AT240" s="24" t="s">
        <v>166</v>
      </c>
      <c r="AU240" s="24" t="s">
        <v>82</v>
      </c>
      <c r="AY240" s="24" t="s">
        <v>164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24" t="s">
        <v>80</v>
      </c>
      <c r="BK240" s="232">
        <f>ROUND(I240*H240,2)</f>
        <v>0</v>
      </c>
      <c r="BL240" s="24" t="s">
        <v>171</v>
      </c>
      <c r="BM240" s="24" t="s">
        <v>1100</v>
      </c>
    </row>
    <row r="241" s="1" customFormat="1" ht="25.5" customHeight="1">
      <c r="B241" s="46"/>
      <c r="C241" s="221" t="s">
        <v>9</v>
      </c>
      <c r="D241" s="221" t="s">
        <v>166</v>
      </c>
      <c r="E241" s="222" t="s">
        <v>512</v>
      </c>
      <c r="F241" s="223" t="s">
        <v>513</v>
      </c>
      <c r="G241" s="224" t="s">
        <v>228</v>
      </c>
      <c r="H241" s="225">
        <v>0.77000000000000002</v>
      </c>
      <c r="I241" s="226"/>
      <c r="J241" s="227">
        <f>ROUND(I241*H241,2)</f>
        <v>0</v>
      </c>
      <c r="K241" s="223" t="s">
        <v>170</v>
      </c>
      <c r="L241" s="72"/>
      <c r="M241" s="228" t="s">
        <v>21</v>
      </c>
      <c r="N241" s="229" t="s">
        <v>43</v>
      </c>
      <c r="O241" s="47"/>
      <c r="P241" s="230">
        <f>O241*H241</f>
        <v>0</v>
      </c>
      <c r="Q241" s="230">
        <v>0</v>
      </c>
      <c r="R241" s="230">
        <f>Q241*H241</f>
        <v>0</v>
      </c>
      <c r="S241" s="230">
        <v>0</v>
      </c>
      <c r="T241" s="231">
        <f>S241*H241</f>
        <v>0</v>
      </c>
      <c r="AR241" s="24" t="s">
        <v>171</v>
      </c>
      <c r="AT241" s="24" t="s">
        <v>166</v>
      </c>
      <c r="AU241" s="24" t="s">
        <v>82</v>
      </c>
      <c r="AY241" s="24" t="s">
        <v>164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24" t="s">
        <v>80</v>
      </c>
      <c r="BK241" s="232">
        <f>ROUND(I241*H241,2)</f>
        <v>0</v>
      </c>
      <c r="BL241" s="24" t="s">
        <v>171</v>
      </c>
      <c r="BM241" s="24" t="s">
        <v>1101</v>
      </c>
    </row>
    <row r="242" s="1" customFormat="1" ht="25.5" customHeight="1">
      <c r="B242" s="46"/>
      <c r="C242" s="221" t="s">
        <v>297</v>
      </c>
      <c r="D242" s="221" t="s">
        <v>166</v>
      </c>
      <c r="E242" s="222" t="s">
        <v>516</v>
      </c>
      <c r="F242" s="223" t="s">
        <v>517</v>
      </c>
      <c r="G242" s="224" t="s">
        <v>228</v>
      </c>
      <c r="H242" s="225">
        <v>7.7000000000000002</v>
      </c>
      <c r="I242" s="226"/>
      <c r="J242" s="227">
        <f>ROUND(I242*H242,2)</f>
        <v>0</v>
      </c>
      <c r="K242" s="223" t="s">
        <v>170</v>
      </c>
      <c r="L242" s="72"/>
      <c r="M242" s="228" t="s">
        <v>21</v>
      </c>
      <c r="N242" s="229" t="s">
        <v>43</v>
      </c>
      <c r="O242" s="47"/>
      <c r="P242" s="230">
        <f>O242*H242</f>
        <v>0</v>
      </c>
      <c r="Q242" s="230">
        <v>0</v>
      </c>
      <c r="R242" s="230">
        <f>Q242*H242</f>
        <v>0</v>
      </c>
      <c r="S242" s="230">
        <v>0</v>
      </c>
      <c r="T242" s="231">
        <f>S242*H242</f>
        <v>0</v>
      </c>
      <c r="AR242" s="24" t="s">
        <v>171</v>
      </c>
      <c r="AT242" s="24" t="s">
        <v>166</v>
      </c>
      <c r="AU242" s="24" t="s">
        <v>82</v>
      </c>
      <c r="AY242" s="24" t="s">
        <v>164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24" t="s">
        <v>80</v>
      </c>
      <c r="BK242" s="232">
        <f>ROUND(I242*H242,2)</f>
        <v>0</v>
      </c>
      <c r="BL242" s="24" t="s">
        <v>171</v>
      </c>
      <c r="BM242" s="24" t="s">
        <v>1102</v>
      </c>
    </row>
    <row r="243" s="12" customFormat="1">
      <c r="B243" s="244"/>
      <c r="C243" s="245"/>
      <c r="D243" s="235" t="s">
        <v>173</v>
      </c>
      <c r="E243" s="245"/>
      <c r="F243" s="247" t="s">
        <v>1103</v>
      </c>
      <c r="G243" s="245"/>
      <c r="H243" s="248">
        <v>7.7000000000000002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AT243" s="254" t="s">
        <v>173</v>
      </c>
      <c r="AU243" s="254" t="s">
        <v>82</v>
      </c>
      <c r="AV243" s="12" t="s">
        <v>82</v>
      </c>
      <c r="AW243" s="12" t="s">
        <v>6</v>
      </c>
      <c r="AX243" s="12" t="s">
        <v>80</v>
      </c>
      <c r="AY243" s="254" t="s">
        <v>164</v>
      </c>
    </row>
    <row r="244" s="1" customFormat="1" ht="16.5" customHeight="1">
      <c r="B244" s="46"/>
      <c r="C244" s="221" t="s">
        <v>307</v>
      </c>
      <c r="D244" s="221" t="s">
        <v>166</v>
      </c>
      <c r="E244" s="222" t="s">
        <v>521</v>
      </c>
      <c r="F244" s="223" t="s">
        <v>522</v>
      </c>
      <c r="G244" s="224" t="s">
        <v>228</v>
      </c>
      <c r="H244" s="225">
        <v>0.77000000000000002</v>
      </c>
      <c r="I244" s="226"/>
      <c r="J244" s="227">
        <f>ROUND(I244*H244,2)</f>
        <v>0</v>
      </c>
      <c r="K244" s="223" t="s">
        <v>170</v>
      </c>
      <c r="L244" s="72"/>
      <c r="M244" s="228" t="s">
        <v>21</v>
      </c>
      <c r="N244" s="229" t="s">
        <v>43</v>
      </c>
      <c r="O244" s="47"/>
      <c r="P244" s="230">
        <f>O244*H244</f>
        <v>0</v>
      </c>
      <c r="Q244" s="230">
        <v>0</v>
      </c>
      <c r="R244" s="230">
        <f>Q244*H244</f>
        <v>0</v>
      </c>
      <c r="S244" s="230">
        <v>0</v>
      </c>
      <c r="T244" s="231">
        <f>S244*H244</f>
        <v>0</v>
      </c>
      <c r="AR244" s="24" t="s">
        <v>171</v>
      </c>
      <c r="AT244" s="24" t="s">
        <v>166</v>
      </c>
      <c r="AU244" s="24" t="s">
        <v>82</v>
      </c>
      <c r="AY244" s="24" t="s">
        <v>164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24" t="s">
        <v>80</v>
      </c>
      <c r="BK244" s="232">
        <f>ROUND(I244*H244,2)</f>
        <v>0</v>
      </c>
      <c r="BL244" s="24" t="s">
        <v>171</v>
      </c>
      <c r="BM244" s="24" t="s">
        <v>1104</v>
      </c>
    </row>
    <row r="245" s="1" customFormat="1" ht="16.5" customHeight="1">
      <c r="B245" s="46"/>
      <c r="C245" s="221" t="s">
        <v>315</v>
      </c>
      <c r="D245" s="221" t="s">
        <v>166</v>
      </c>
      <c r="E245" s="222" t="s">
        <v>525</v>
      </c>
      <c r="F245" s="223" t="s">
        <v>526</v>
      </c>
      <c r="G245" s="224" t="s">
        <v>228</v>
      </c>
      <c r="H245" s="225">
        <v>0.77000000000000002</v>
      </c>
      <c r="I245" s="226"/>
      <c r="J245" s="227">
        <f>ROUND(I245*H245,2)</f>
        <v>0</v>
      </c>
      <c r="K245" s="223" t="s">
        <v>170</v>
      </c>
      <c r="L245" s="72"/>
      <c r="M245" s="228" t="s">
        <v>21</v>
      </c>
      <c r="N245" s="229" t="s">
        <v>43</v>
      </c>
      <c r="O245" s="47"/>
      <c r="P245" s="230">
        <f>O245*H245</f>
        <v>0</v>
      </c>
      <c r="Q245" s="230">
        <v>0</v>
      </c>
      <c r="R245" s="230">
        <f>Q245*H245</f>
        <v>0</v>
      </c>
      <c r="S245" s="230">
        <v>0</v>
      </c>
      <c r="T245" s="231">
        <f>S245*H245</f>
        <v>0</v>
      </c>
      <c r="AR245" s="24" t="s">
        <v>171</v>
      </c>
      <c r="AT245" s="24" t="s">
        <v>166</v>
      </c>
      <c r="AU245" s="24" t="s">
        <v>82</v>
      </c>
      <c r="AY245" s="24" t="s">
        <v>164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24" t="s">
        <v>80</v>
      </c>
      <c r="BK245" s="232">
        <f>ROUND(I245*H245,2)</f>
        <v>0</v>
      </c>
      <c r="BL245" s="24" t="s">
        <v>171</v>
      </c>
      <c r="BM245" s="24" t="s">
        <v>1105</v>
      </c>
    </row>
    <row r="246" s="11" customFormat="1">
      <c r="B246" s="233"/>
      <c r="C246" s="234"/>
      <c r="D246" s="235" t="s">
        <v>173</v>
      </c>
      <c r="E246" s="236" t="s">
        <v>21</v>
      </c>
      <c r="F246" s="237" t="s">
        <v>885</v>
      </c>
      <c r="G246" s="234"/>
      <c r="H246" s="236" t="s">
        <v>21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AT246" s="243" t="s">
        <v>173</v>
      </c>
      <c r="AU246" s="243" t="s">
        <v>82</v>
      </c>
      <c r="AV246" s="11" t="s">
        <v>80</v>
      </c>
      <c r="AW246" s="11" t="s">
        <v>35</v>
      </c>
      <c r="AX246" s="11" t="s">
        <v>72</v>
      </c>
      <c r="AY246" s="243" t="s">
        <v>164</v>
      </c>
    </row>
    <row r="247" s="12" customFormat="1">
      <c r="B247" s="244"/>
      <c r="C247" s="245"/>
      <c r="D247" s="235" t="s">
        <v>173</v>
      </c>
      <c r="E247" s="246" t="s">
        <v>21</v>
      </c>
      <c r="F247" s="247" t="s">
        <v>1106</v>
      </c>
      <c r="G247" s="245"/>
      <c r="H247" s="248">
        <v>0.77000000000000002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AT247" s="254" t="s">
        <v>173</v>
      </c>
      <c r="AU247" s="254" t="s">
        <v>82</v>
      </c>
      <c r="AV247" s="12" t="s">
        <v>82</v>
      </c>
      <c r="AW247" s="12" t="s">
        <v>35</v>
      </c>
      <c r="AX247" s="12" t="s">
        <v>72</v>
      </c>
      <c r="AY247" s="254" t="s">
        <v>164</v>
      </c>
    </row>
    <row r="248" s="13" customFormat="1">
      <c r="B248" s="255"/>
      <c r="C248" s="256"/>
      <c r="D248" s="235" t="s">
        <v>173</v>
      </c>
      <c r="E248" s="257" t="s">
        <v>21</v>
      </c>
      <c r="F248" s="258" t="s">
        <v>177</v>
      </c>
      <c r="G248" s="256"/>
      <c r="H248" s="259">
        <v>0.77000000000000002</v>
      </c>
      <c r="I248" s="260"/>
      <c r="J248" s="256"/>
      <c r="K248" s="256"/>
      <c r="L248" s="261"/>
      <c r="M248" s="262"/>
      <c r="N248" s="263"/>
      <c r="O248" s="263"/>
      <c r="P248" s="263"/>
      <c r="Q248" s="263"/>
      <c r="R248" s="263"/>
      <c r="S248" s="263"/>
      <c r="T248" s="264"/>
      <c r="AT248" s="265" t="s">
        <v>173</v>
      </c>
      <c r="AU248" s="265" t="s">
        <v>82</v>
      </c>
      <c r="AV248" s="13" t="s">
        <v>171</v>
      </c>
      <c r="AW248" s="13" t="s">
        <v>35</v>
      </c>
      <c r="AX248" s="13" t="s">
        <v>80</v>
      </c>
      <c r="AY248" s="265" t="s">
        <v>164</v>
      </c>
    </row>
    <row r="249" s="10" customFormat="1" ht="29.88" customHeight="1">
      <c r="B249" s="205"/>
      <c r="C249" s="206"/>
      <c r="D249" s="207" t="s">
        <v>71</v>
      </c>
      <c r="E249" s="219" t="s">
        <v>553</v>
      </c>
      <c r="F249" s="219" t="s">
        <v>554</v>
      </c>
      <c r="G249" s="206"/>
      <c r="H249" s="206"/>
      <c r="I249" s="209"/>
      <c r="J249" s="220">
        <f>BK249</f>
        <v>0</v>
      </c>
      <c r="K249" s="206"/>
      <c r="L249" s="211"/>
      <c r="M249" s="212"/>
      <c r="N249" s="213"/>
      <c r="O249" s="213"/>
      <c r="P249" s="214">
        <f>P250</f>
        <v>0</v>
      </c>
      <c r="Q249" s="213"/>
      <c r="R249" s="214">
        <f>R250</f>
        <v>0</v>
      </c>
      <c r="S249" s="213"/>
      <c r="T249" s="215">
        <f>T250</f>
        <v>0</v>
      </c>
      <c r="AR249" s="216" t="s">
        <v>80</v>
      </c>
      <c r="AT249" s="217" t="s">
        <v>71</v>
      </c>
      <c r="AU249" s="217" t="s">
        <v>80</v>
      </c>
      <c r="AY249" s="216" t="s">
        <v>164</v>
      </c>
      <c r="BK249" s="218">
        <f>BK250</f>
        <v>0</v>
      </c>
    </row>
    <row r="250" s="1" customFormat="1" ht="38.25" customHeight="1">
      <c r="B250" s="46"/>
      <c r="C250" s="221" t="s">
        <v>319</v>
      </c>
      <c r="D250" s="221" t="s">
        <v>166</v>
      </c>
      <c r="E250" s="222" t="s">
        <v>556</v>
      </c>
      <c r="F250" s="223" t="s">
        <v>557</v>
      </c>
      <c r="G250" s="224" t="s">
        <v>228</v>
      </c>
      <c r="H250" s="225">
        <v>0.17100000000000001</v>
      </c>
      <c r="I250" s="226"/>
      <c r="J250" s="227">
        <f>ROUND(I250*H250,2)</f>
        <v>0</v>
      </c>
      <c r="K250" s="223" t="s">
        <v>170</v>
      </c>
      <c r="L250" s="72"/>
      <c r="M250" s="228" t="s">
        <v>21</v>
      </c>
      <c r="N250" s="229" t="s">
        <v>43</v>
      </c>
      <c r="O250" s="47"/>
      <c r="P250" s="230">
        <f>O250*H250</f>
        <v>0</v>
      </c>
      <c r="Q250" s="230">
        <v>0</v>
      </c>
      <c r="R250" s="230">
        <f>Q250*H250</f>
        <v>0</v>
      </c>
      <c r="S250" s="230">
        <v>0</v>
      </c>
      <c r="T250" s="231">
        <f>S250*H250</f>
        <v>0</v>
      </c>
      <c r="AR250" s="24" t="s">
        <v>171</v>
      </c>
      <c r="AT250" s="24" t="s">
        <v>166</v>
      </c>
      <c r="AU250" s="24" t="s">
        <v>82</v>
      </c>
      <c r="AY250" s="24" t="s">
        <v>164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24" t="s">
        <v>80</v>
      </c>
      <c r="BK250" s="232">
        <f>ROUND(I250*H250,2)</f>
        <v>0</v>
      </c>
      <c r="BL250" s="24" t="s">
        <v>171</v>
      </c>
      <c r="BM250" s="24" t="s">
        <v>1107</v>
      </c>
    </row>
    <row r="251" s="10" customFormat="1" ht="37.44" customHeight="1">
      <c r="B251" s="205"/>
      <c r="C251" s="206"/>
      <c r="D251" s="207" t="s">
        <v>71</v>
      </c>
      <c r="E251" s="208" t="s">
        <v>559</v>
      </c>
      <c r="F251" s="208" t="s">
        <v>560</v>
      </c>
      <c r="G251" s="206"/>
      <c r="H251" s="206"/>
      <c r="I251" s="209"/>
      <c r="J251" s="210">
        <f>BK251</f>
        <v>0</v>
      </c>
      <c r="K251" s="206"/>
      <c r="L251" s="211"/>
      <c r="M251" s="212"/>
      <c r="N251" s="213"/>
      <c r="O251" s="213"/>
      <c r="P251" s="214">
        <f>P252+P307</f>
        <v>0</v>
      </c>
      <c r="Q251" s="213"/>
      <c r="R251" s="214">
        <f>R252+R307</f>
        <v>0.14006744000000002</v>
      </c>
      <c r="S251" s="213"/>
      <c r="T251" s="215">
        <f>T252+T307</f>
        <v>0</v>
      </c>
      <c r="AR251" s="216" t="s">
        <v>82</v>
      </c>
      <c r="AT251" s="217" t="s">
        <v>71</v>
      </c>
      <c r="AU251" s="217" t="s">
        <v>72</v>
      </c>
      <c r="AY251" s="216" t="s">
        <v>164</v>
      </c>
      <c r="BK251" s="218">
        <f>BK252+BK307</f>
        <v>0</v>
      </c>
    </row>
    <row r="252" s="10" customFormat="1" ht="19.92" customHeight="1">
      <c r="B252" s="205"/>
      <c r="C252" s="206"/>
      <c r="D252" s="207" t="s">
        <v>71</v>
      </c>
      <c r="E252" s="219" t="s">
        <v>561</v>
      </c>
      <c r="F252" s="219" t="s">
        <v>562</v>
      </c>
      <c r="G252" s="206"/>
      <c r="H252" s="206"/>
      <c r="I252" s="209"/>
      <c r="J252" s="220">
        <f>BK252</f>
        <v>0</v>
      </c>
      <c r="K252" s="206"/>
      <c r="L252" s="211"/>
      <c r="M252" s="212"/>
      <c r="N252" s="213"/>
      <c r="O252" s="213"/>
      <c r="P252" s="214">
        <f>SUM(P253:P306)</f>
        <v>0</v>
      </c>
      <c r="Q252" s="213"/>
      <c r="R252" s="214">
        <f>SUM(R253:R306)</f>
        <v>0.042203440000000002</v>
      </c>
      <c r="S252" s="213"/>
      <c r="T252" s="215">
        <f>SUM(T253:T306)</f>
        <v>0</v>
      </c>
      <c r="AR252" s="216" t="s">
        <v>82</v>
      </c>
      <c r="AT252" s="217" t="s">
        <v>71</v>
      </c>
      <c r="AU252" s="217" t="s">
        <v>80</v>
      </c>
      <c r="AY252" s="216" t="s">
        <v>164</v>
      </c>
      <c r="BK252" s="218">
        <f>SUM(BK253:BK306)</f>
        <v>0</v>
      </c>
    </row>
    <row r="253" s="1" customFormat="1" ht="25.5" customHeight="1">
      <c r="B253" s="46"/>
      <c r="C253" s="221" t="s">
        <v>325</v>
      </c>
      <c r="D253" s="221" t="s">
        <v>166</v>
      </c>
      <c r="E253" s="222" t="s">
        <v>564</v>
      </c>
      <c r="F253" s="223" t="s">
        <v>565</v>
      </c>
      <c r="G253" s="224" t="s">
        <v>169</v>
      </c>
      <c r="H253" s="225">
        <v>1.2050000000000001</v>
      </c>
      <c r="I253" s="226"/>
      <c r="J253" s="227">
        <f>ROUND(I253*H253,2)</f>
        <v>0</v>
      </c>
      <c r="K253" s="223" t="s">
        <v>170</v>
      </c>
      <c r="L253" s="72"/>
      <c r="M253" s="228" t="s">
        <v>21</v>
      </c>
      <c r="N253" s="229" t="s">
        <v>43</v>
      </c>
      <c r="O253" s="47"/>
      <c r="P253" s="230">
        <f>O253*H253</f>
        <v>0</v>
      </c>
      <c r="Q253" s="230">
        <v>0</v>
      </c>
      <c r="R253" s="230">
        <f>Q253*H253</f>
        <v>0</v>
      </c>
      <c r="S253" s="230">
        <v>0</v>
      </c>
      <c r="T253" s="231">
        <f>S253*H253</f>
        <v>0</v>
      </c>
      <c r="AR253" s="24" t="s">
        <v>193</v>
      </c>
      <c r="AT253" s="24" t="s">
        <v>166</v>
      </c>
      <c r="AU253" s="24" t="s">
        <v>82</v>
      </c>
      <c r="AY253" s="24" t="s">
        <v>164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24" t="s">
        <v>80</v>
      </c>
      <c r="BK253" s="232">
        <f>ROUND(I253*H253,2)</f>
        <v>0</v>
      </c>
      <c r="BL253" s="24" t="s">
        <v>193</v>
      </c>
      <c r="BM253" s="24" t="s">
        <v>1108</v>
      </c>
    </row>
    <row r="254" s="11" customFormat="1">
      <c r="B254" s="233"/>
      <c r="C254" s="234"/>
      <c r="D254" s="235" t="s">
        <v>173</v>
      </c>
      <c r="E254" s="236" t="s">
        <v>21</v>
      </c>
      <c r="F254" s="237" t="s">
        <v>1061</v>
      </c>
      <c r="G254" s="234"/>
      <c r="H254" s="236" t="s">
        <v>21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AT254" s="243" t="s">
        <v>173</v>
      </c>
      <c r="AU254" s="243" t="s">
        <v>82</v>
      </c>
      <c r="AV254" s="11" t="s">
        <v>80</v>
      </c>
      <c r="AW254" s="11" t="s">
        <v>35</v>
      </c>
      <c r="AX254" s="11" t="s">
        <v>72</v>
      </c>
      <c r="AY254" s="243" t="s">
        <v>164</v>
      </c>
    </row>
    <row r="255" s="11" customFormat="1">
      <c r="B255" s="233"/>
      <c r="C255" s="234"/>
      <c r="D255" s="235" t="s">
        <v>173</v>
      </c>
      <c r="E255" s="236" t="s">
        <v>21</v>
      </c>
      <c r="F255" s="237" t="s">
        <v>366</v>
      </c>
      <c r="G255" s="234"/>
      <c r="H255" s="236" t="s">
        <v>21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AT255" s="243" t="s">
        <v>173</v>
      </c>
      <c r="AU255" s="243" t="s">
        <v>82</v>
      </c>
      <c r="AV255" s="11" t="s">
        <v>80</v>
      </c>
      <c r="AW255" s="11" t="s">
        <v>35</v>
      </c>
      <c r="AX255" s="11" t="s">
        <v>72</v>
      </c>
      <c r="AY255" s="243" t="s">
        <v>164</v>
      </c>
    </row>
    <row r="256" s="11" customFormat="1">
      <c r="B256" s="233"/>
      <c r="C256" s="234"/>
      <c r="D256" s="235" t="s">
        <v>173</v>
      </c>
      <c r="E256" s="236" t="s">
        <v>21</v>
      </c>
      <c r="F256" s="237" t="s">
        <v>567</v>
      </c>
      <c r="G256" s="234"/>
      <c r="H256" s="236" t="s">
        <v>21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AT256" s="243" t="s">
        <v>173</v>
      </c>
      <c r="AU256" s="243" t="s">
        <v>82</v>
      </c>
      <c r="AV256" s="11" t="s">
        <v>80</v>
      </c>
      <c r="AW256" s="11" t="s">
        <v>35</v>
      </c>
      <c r="AX256" s="11" t="s">
        <v>72</v>
      </c>
      <c r="AY256" s="243" t="s">
        <v>164</v>
      </c>
    </row>
    <row r="257" s="12" customFormat="1">
      <c r="B257" s="244"/>
      <c r="C257" s="245"/>
      <c r="D257" s="235" t="s">
        <v>173</v>
      </c>
      <c r="E257" s="246" t="s">
        <v>21</v>
      </c>
      <c r="F257" s="247" t="s">
        <v>1073</v>
      </c>
      <c r="G257" s="245"/>
      <c r="H257" s="248">
        <v>26.780000000000001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AT257" s="254" t="s">
        <v>173</v>
      </c>
      <c r="AU257" s="254" t="s">
        <v>82</v>
      </c>
      <c r="AV257" s="12" t="s">
        <v>82</v>
      </c>
      <c r="AW257" s="12" t="s">
        <v>35</v>
      </c>
      <c r="AX257" s="12" t="s">
        <v>72</v>
      </c>
      <c r="AY257" s="254" t="s">
        <v>164</v>
      </c>
    </row>
    <row r="258" s="11" customFormat="1">
      <c r="B258" s="233"/>
      <c r="C258" s="234"/>
      <c r="D258" s="235" t="s">
        <v>173</v>
      </c>
      <c r="E258" s="236" t="s">
        <v>21</v>
      </c>
      <c r="F258" s="237" t="s">
        <v>568</v>
      </c>
      <c r="G258" s="234"/>
      <c r="H258" s="236" t="s">
        <v>21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AT258" s="243" t="s">
        <v>173</v>
      </c>
      <c r="AU258" s="243" t="s">
        <v>82</v>
      </c>
      <c r="AV258" s="11" t="s">
        <v>80</v>
      </c>
      <c r="AW258" s="11" t="s">
        <v>35</v>
      </c>
      <c r="AX258" s="11" t="s">
        <v>72</v>
      </c>
      <c r="AY258" s="243" t="s">
        <v>164</v>
      </c>
    </row>
    <row r="259" s="14" customFormat="1">
      <c r="B259" s="276"/>
      <c r="C259" s="277"/>
      <c r="D259" s="235" t="s">
        <v>173</v>
      </c>
      <c r="E259" s="278" t="s">
        <v>21</v>
      </c>
      <c r="F259" s="279" t="s">
        <v>293</v>
      </c>
      <c r="G259" s="277"/>
      <c r="H259" s="280">
        <v>26.780000000000001</v>
      </c>
      <c r="I259" s="281"/>
      <c r="J259" s="277"/>
      <c r="K259" s="277"/>
      <c r="L259" s="282"/>
      <c r="M259" s="283"/>
      <c r="N259" s="284"/>
      <c r="O259" s="284"/>
      <c r="P259" s="284"/>
      <c r="Q259" s="284"/>
      <c r="R259" s="284"/>
      <c r="S259" s="284"/>
      <c r="T259" s="285"/>
      <c r="AT259" s="286" t="s">
        <v>173</v>
      </c>
      <c r="AU259" s="286" t="s">
        <v>82</v>
      </c>
      <c r="AV259" s="14" t="s">
        <v>185</v>
      </c>
      <c r="AW259" s="14" t="s">
        <v>35</v>
      </c>
      <c r="AX259" s="14" t="s">
        <v>72</v>
      </c>
      <c r="AY259" s="286" t="s">
        <v>164</v>
      </c>
    </row>
    <row r="260" s="12" customFormat="1">
      <c r="B260" s="244"/>
      <c r="C260" s="245"/>
      <c r="D260" s="235" t="s">
        <v>173</v>
      </c>
      <c r="E260" s="246" t="s">
        <v>21</v>
      </c>
      <c r="F260" s="247" t="s">
        <v>1109</v>
      </c>
      <c r="G260" s="245"/>
      <c r="H260" s="248">
        <v>1.2050000000000001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AT260" s="254" t="s">
        <v>173</v>
      </c>
      <c r="AU260" s="254" t="s">
        <v>82</v>
      </c>
      <c r="AV260" s="12" t="s">
        <v>82</v>
      </c>
      <c r="AW260" s="12" t="s">
        <v>35</v>
      </c>
      <c r="AX260" s="12" t="s">
        <v>72</v>
      </c>
      <c r="AY260" s="254" t="s">
        <v>164</v>
      </c>
    </row>
    <row r="261" s="11" customFormat="1">
      <c r="B261" s="233"/>
      <c r="C261" s="234"/>
      <c r="D261" s="235" t="s">
        <v>173</v>
      </c>
      <c r="E261" s="236" t="s">
        <v>21</v>
      </c>
      <c r="F261" s="237" t="s">
        <v>570</v>
      </c>
      <c r="G261" s="234"/>
      <c r="H261" s="236" t="s">
        <v>21</v>
      </c>
      <c r="I261" s="238"/>
      <c r="J261" s="234"/>
      <c r="K261" s="234"/>
      <c r="L261" s="239"/>
      <c r="M261" s="240"/>
      <c r="N261" s="241"/>
      <c r="O261" s="241"/>
      <c r="P261" s="241"/>
      <c r="Q261" s="241"/>
      <c r="R261" s="241"/>
      <c r="S261" s="241"/>
      <c r="T261" s="242"/>
      <c r="AT261" s="243" t="s">
        <v>173</v>
      </c>
      <c r="AU261" s="243" t="s">
        <v>82</v>
      </c>
      <c r="AV261" s="11" t="s">
        <v>80</v>
      </c>
      <c r="AW261" s="11" t="s">
        <v>35</v>
      </c>
      <c r="AX261" s="11" t="s">
        <v>72</v>
      </c>
      <c r="AY261" s="243" t="s">
        <v>164</v>
      </c>
    </row>
    <row r="262" s="14" customFormat="1">
      <c r="B262" s="276"/>
      <c r="C262" s="277"/>
      <c r="D262" s="235" t="s">
        <v>173</v>
      </c>
      <c r="E262" s="278" t="s">
        <v>21</v>
      </c>
      <c r="F262" s="279" t="s">
        <v>434</v>
      </c>
      <c r="G262" s="277"/>
      <c r="H262" s="280">
        <v>1.2050000000000001</v>
      </c>
      <c r="I262" s="281"/>
      <c r="J262" s="277"/>
      <c r="K262" s="277"/>
      <c r="L262" s="282"/>
      <c r="M262" s="283"/>
      <c r="N262" s="284"/>
      <c r="O262" s="284"/>
      <c r="P262" s="284"/>
      <c r="Q262" s="284"/>
      <c r="R262" s="284"/>
      <c r="S262" s="284"/>
      <c r="T262" s="285"/>
      <c r="AT262" s="286" t="s">
        <v>173</v>
      </c>
      <c r="AU262" s="286" t="s">
        <v>82</v>
      </c>
      <c r="AV262" s="14" t="s">
        <v>185</v>
      </c>
      <c r="AW262" s="14" t="s">
        <v>35</v>
      </c>
      <c r="AX262" s="14" t="s">
        <v>80</v>
      </c>
      <c r="AY262" s="286" t="s">
        <v>164</v>
      </c>
    </row>
    <row r="263" s="1" customFormat="1" ht="16.5" customHeight="1">
      <c r="B263" s="46"/>
      <c r="C263" s="266" t="s">
        <v>337</v>
      </c>
      <c r="D263" s="266" t="s">
        <v>238</v>
      </c>
      <c r="E263" s="267" t="s">
        <v>572</v>
      </c>
      <c r="F263" s="268" t="s">
        <v>573</v>
      </c>
      <c r="G263" s="269" t="s">
        <v>340</v>
      </c>
      <c r="H263" s="270">
        <v>0.121</v>
      </c>
      <c r="I263" s="271"/>
      <c r="J263" s="272">
        <f>ROUND(I263*H263,2)</f>
        <v>0</v>
      </c>
      <c r="K263" s="268" t="s">
        <v>170</v>
      </c>
      <c r="L263" s="273"/>
      <c r="M263" s="274" t="s">
        <v>21</v>
      </c>
      <c r="N263" s="275" t="s">
        <v>43</v>
      </c>
      <c r="O263" s="47"/>
      <c r="P263" s="230">
        <f>O263*H263</f>
        <v>0</v>
      </c>
      <c r="Q263" s="230">
        <v>0.001</v>
      </c>
      <c r="R263" s="230">
        <f>Q263*H263</f>
        <v>0.000121</v>
      </c>
      <c r="S263" s="230">
        <v>0</v>
      </c>
      <c r="T263" s="231">
        <f>S263*H263</f>
        <v>0</v>
      </c>
      <c r="AR263" s="24" t="s">
        <v>370</v>
      </c>
      <c r="AT263" s="24" t="s">
        <v>238</v>
      </c>
      <c r="AU263" s="24" t="s">
        <v>82</v>
      </c>
      <c r="AY263" s="24" t="s">
        <v>164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24" t="s">
        <v>80</v>
      </c>
      <c r="BK263" s="232">
        <f>ROUND(I263*H263,2)</f>
        <v>0</v>
      </c>
      <c r="BL263" s="24" t="s">
        <v>193</v>
      </c>
      <c r="BM263" s="24" t="s">
        <v>1110</v>
      </c>
    </row>
    <row r="264" s="11" customFormat="1">
      <c r="B264" s="233"/>
      <c r="C264" s="234"/>
      <c r="D264" s="235" t="s">
        <v>173</v>
      </c>
      <c r="E264" s="236" t="s">
        <v>21</v>
      </c>
      <c r="F264" s="237" t="s">
        <v>1061</v>
      </c>
      <c r="G264" s="234"/>
      <c r="H264" s="236" t="s">
        <v>21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AT264" s="243" t="s">
        <v>173</v>
      </c>
      <c r="AU264" s="243" t="s">
        <v>82</v>
      </c>
      <c r="AV264" s="11" t="s">
        <v>80</v>
      </c>
      <c r="AW264" s="11" t="s">
        <v>35</v>
      </c>
      <c r="AX264" s="11" t="s">
        <v>72</v>
      </c>
      <c r="AY264" s="243" t="s">
        <v>164</v>
      </c>
    </row>
    <row r="265" s="11" customFormat="1">
      <c r="B265" s="233"/>
      <c r="C265" s="234"/>
      <c r="D265" s="235" t="s">
        <v>173</v>
      </c>
      <c r="E265" s="236" t="s">
        <v>21</v>
      </c>
      <c r="F265" s="237" t="s">
        <v>366</v>
      </c>
      <c r="G265" s="234"/>
      <c r="H265" s="236" t="s">
        <v>21</v>
      </c>
      <c r="I265" s="238"/>
      <c r="J265" s="234"/>
      <c r="K265" s="234"/>
      <c r="L265" s="239"/>
      <c r="M265" s="240"/>
      <c r="N265" s="241"/>
      <c r="O265" s="241"/>
      <c r="P265" s="241"/>
      <c r="Q265" s="241"/>
      <c r="R265" s="241"/>
      <c r="S265" s="241"/>
      <c r="T265" s="242"/>
      <c r="AT265" s="243" t="s">
        <v>173</v>
      </c>
      <c r="AU265" s="243" t="s">
        <v>82</v>
      </c>
      <c r="AV265" s="11" t="s">
        <v>80</v>
      </c>
      <c r="AW265" s="11" t="s">
        <v>35</v>
      </c>
      <c r="AX265" s="11" t="s">
        <v>72</v>
      </c>
      <c r="AY265" s="243" t="s">
        <v>164</v>
      </c>
    </row>
    <row r="266" s="11" customFormat="1">
      <c r="B266" s="233"/>
      <c r="C266" s="234"/>
      <c r="D266" s="235" t="s">
        <v>173</v>
      </c>
      <c r="E266" s="236" t="s">
        <v>21</v>
      </c>
      <c r="F266" s="237" t="s">
        <v>567</v>
      </c>
      <c r="G266" s="234"/>
      <c r="H266" s="236" t="s">
        <v>21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AT266" s="243" t="s">
        <v>173</v>
      </c>
      <c r="AU266" s="243" t="s">
        <v>82</v>
      </c>
      <c r="AV266" s="11" t="s">
        <v>80</v>
      </c>
      <c r="AW266" s="11" t="s">
        <v>35</v>
      </c>
      <c r="AX266" s="11" t="s">
        <v>72</v>
      </c>
      <c r="AY266" s="243" t="s">
        <v>164</v>
      </c>
    </row>
    <row r="267" s="12" customFormat="1">
      <c r="B267" s="244"/>
      <c r="C267" s="245"/>
      <c r="D267" s="235" t="s">
        <v>173</v>
      </c>
      <c r="E267" s="246" t="s">
        <v>21</v>
      </c>
      <c r="F267" s="247" t="s">
        <v>1073</v>
      </c>
      <c r="G267" s="245"/>
      <c r="H267" s="248">
        <v>26.780000000000001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AT267" s="254" t="s">
        <v>173</v>
      </c>
      <c r="AU267" s="254" t="s">
        <v>82</v>
      </c>
      <c r="AV267" s="12" t="s">
        <v>82</v>
      </c>
      <c r="AW267" s="12" t="s">
        <v>35</v>
      </c>
      <c r="AX267" s="12" t="s">
        <v>72</v>
      </c>
      <c r="AY267" s="254" t="s">
        <v>164</v>
      </c>
    </row>
    <row r="268" s="11" customFormat="1">
      <c r="B268" s="233"/>
      <c r="C268" s="234"/>
      <c r="D268" s="235" t="s">
        <v>173</v>
      </c>
      <c r="E268" s="236" t="s">
        <v>21</v>
      </c>
      <c r="F268" s="237" t="s">
        <v>568</v>
      </c>
      <c r="G268" s="234"/>
      <c r="H268" s="236" t="s">
        <v>21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AT268" s="243" t="s">
        <v>173</v>
      </c>
      <c r="AU268" s="243" t="s">
        <v>82</v>
      </c>
      <c r="AV268" s="11" t="s">
        <v>80</v>
      </c>
      <c r="AW268" s="11" t="s">
        <v>35</v>
      </c>
      <c r="AX268" s="11" t="s">
        <v>72</v>
      </c>
      <c r="AY268" s="243" t="s">
        <v>164</v>
      </c>
    </row>
    <row r="269" s="14" customFormat="1">
      <c r="B269" s="276"/>
      <c r="C269" s="277"/>
      <c r="D269" s="235" t="s">
        <v>173</v>
      </c>
      <c r="E269" s="278" t="s">
        <v>21</v>
      </c>
      <c r="F269" s="279" t="s">
        <v>330</v>
      </c>
      <c r="G269" s="277"/>
      <c r="H269" s="280">
        <v>26.780000000000001</v>
      </c>
      <c r="I269" s="281"/>
      <c r="J269" s="277"/>
      <c r="K269" s="277"/>
      <c r="L269" s="282"/>
      <c r="M269" s="283"/>
      <c r="N269" s="284"/>
      <c r="O269" s="284"/>
      <c r="P269" s="284"/>
      <c r="Q269" s="284"/>
      <c r="R269" s="284"/>
      <c r="S269" s="284"/>
      <c r="T269" s="285"/>
      <c r="AT269" s="286" t="s">
        <v>173</v>
      </c>
      <c r="AU269" s="286" t="s">
        <v>82</v>
      </c>
      <c r="AV269" s="14" t="s">
        <v>185</v>
      </c>
      <c r="AW269" s="14" t="s">
        <v>35</v>
      </c>
      <c r="AX269" s="14" t="s">
        <v>72</v>
      </c>
      <c r="AY269" s="286" t="s">
        <v>164</v>
      </c>
    </row>
    <row r="270" s="12" customFormat="1">
      <c r="B270" s="244"/>
      <c r="C270" s="245"/>
      <c r="D270" s="235" t="s">
        <v>173</v>
      </c>
      <c r="E270" s="246" t="s">
        <v>21</v>
      </c>
      <c r="F270" s="247" t="s">
        <v>1111</v>
      </c>
      <c r="G270" s="245"/>
      <c r="H270" s="248">
        <v>0.121</v>
      </c>
      <c r="I270" s="249"/>
      <c r="J270" s="245"/>
      <c r="K270" s="245"/>
      <c r="L270" s="250"/>
      <c r="M270" s="251"/>
      <c r="N270" s="252"/>
      <c r="O270" s="252"/>
      <c r="P270" s="252"/>
      <c r="Q270" s="252"/>
      <c r="R270" s="252"/>
      <c r="S270" s="252"/>
      <c r="T270" s="253"/>
      <c r="AT270" s="254" t="s">
        <v>173</v>
      </c>
      <c r="AU270" s="254" t="s">
        <v>82</v>
      </c>
      <c r="AV270" s="12" t="s">
        <v>82</v>
      </c>
      <c r="AW270" s="12" t="s">
        <v>35</v>
      </c>
      <c r="AX270" s="12" t="s">
        <v>72</v>
      </c>
      <c r="AY270" s="254" t="s">
        <v>164</v>
      </c>
    </row>
    <row r="271" s="14" customFormat="1">
      <c r="B271" s="276"/>
      <c r="C271" s="277"/>
      <c r="D271" s="235" t="s">
        <v>173</v>
      </c>
      <c r="E271" s="278" t="s">
        <v>21</v>
      </c>
      <c r="F271" s="279" t="s">
        <v>576</v>
      </c>
      <c r="G271" s="277"/>
      <c r="H271" s="280">
        <v>0.121</v>
      </c>
      <c r="I271" s="281"/>
      <c r="J271" s="277"/>
      <c r="K271" s="277"/>
      <c r="L271" s="282"/>
      <c r="M271" s="283"/>
      <c r="N271" s="284"/>
      <c r="O271" s="284"/>
      <c r="P271" s="284"/>
      <c r="Q271" s="284"/>
      <c r="R271" s="284"/>
      <c r="S271" s="284"/>
      <c r="T271" s="285"/>
      <c r="AT271" s="286" t="s">
        <v>173</v>
      </c>
      <c r="AU271" s="286" t="s">
        <v>82</v>
      </c>
      <c r="AV271" s="14" t="s">
        <v>185</v>
      </c>
      <c r="AW271" s="14" t="s">
        <v>35</v>
      </c>
      <c r="AX271" s="14" t="s">
        <v>80</v>
      </c>
      <c r="AY271" s="286" t="s">
        <v>164</v>
      </c>
    </row>
    <row r="272" s="1" customFormat="1" ht="25.5" customHeight="1">
      <c r="B272" s="46"/>
      <c r="C272" s="221" t="s">
        <v>346</v>
      </c>
      <c r="D272" s="221" t="s">
        <v>166</v>
      </c>
      <c r="E272" s="222" t="s">
        <v>578</v>
      </c>
      <c r="F272" s="223" t="s">
        <v>579</v>
      </c>
      <c r="G272" s="224" t="s">
        <v>169</v>
      </c>
      <c r="H272" s="225">
        <v>10</v>
      </c>
      <c r="I272" s="226"/>
      <c r="J272" s="227">
        <f>ROUND(I272*H272,2)</f>
        <v>0</v>
      </c>
      <c r="K272" s="223" t="s">
        <v>21</v>
      </c>
      <c r="L272" s="72"/>
      <c r="M272" s="228" t="s">
        <v>21</v>
      </c>
      <c r="N272" s="229" t="s">
        <v>43</v>
      </c>
      <c r="O272" s="47"/>
      <c r="P272" s="230">
        <f>O272*H272</f>
        <v>0</v>
      </c>
      <c r="Q272" s="230">
        <v>0</v>
      </c>
      <c r="R272" s="230">
        <f>Q272*H272</f>
        <v>0</v>
      </c>
      <c r="S272" s="230">
        <v>0</v>
      </c>
      <c r="T272" s="231">
        <f>S272*H272</f>
        <v>0</v>
      </c>
      <c r="AR272" s="24" t="s">
        <v>193</v>
      </c>
      <c r="AT272" s="24" t="s">
        <v>166</v>
      </c>
      <c r="AU272" s="24" t="s">
        <v>82</v>
      </c>
      <c r="AY272" s="24" t="s">
        <v>164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24" t="s">
        <v>80</v>
      </c>
      <c r="BK272" s="232">
        <f>ROUND(I272*H272,2)</f>
        <v>0</v>
      </c>
      <c r="BL272" s="24" t="s">
        <v>193</v>
      </c>
      <c r="BM272" s="24" t="s">
        <v>1112</v>
      </c>
    </row>
    <row r="273" s="11" customFormat="1">
      <c r="B273" s="233"/>
      <c r="C273" s="234"/>
      <c r="D273" s="235" t="s">
        <v>173</v>
      </c>
      <c r="E273" s="236" t="s">
        <v>21</v>
      </c>
      <c r="F273" s="237" t="s">
        <v>579</v>
      </c>
      <c r="G273" s="234"/>
      <c r="H273" s="236" t="s">
        <v>21</v>
      </c>
      <c r="I273" s="238"/>
      <c r="J273" s="234"/>
      <c r="K273" s="234"/>
      <c r="L273" s="239"/>
      <c r="M273" s="240"/>
      <c r="N273" s="241"/>
      <c r="O273" s="241"/>
      <c r="P273" s="241"/>
      <c r="Q273" s="241"/>
      <c r="R273" s="241"/>
      <c r="S273" s="241"/>
      <c r="T273" s="242"/>
      <c r="AT273" s="243" t="s">
        <v>173</v>
      </c>
      <c r="AU273" s="243" t="s">
        <v>82</v>
      </c>
      <c r="AV273" s="11" t="s">
        <v>80</v>
      </c>
      <c r="AW273" s="11" t="s">
        <v>35</v>
      </c>
      <c r="AX273" s="11" t="s">
        <v>72</v>
      </c>
      <c r="AY273" s="243" t="s">
        <v>164</v>
      </c>
    </row>
    <row r="274" s="11" customFormat="1">
      <c r="B274" s="233"/>
      <c r="C274" s="234"/>
      <c r="D274" s="235" t="s">
        <v>173</v>
      </c>
      <c r="E274" s="236" t="s">
        <v>21</v>
      </c>
      <c r="F274" s="237" t="s">
        <v>1061</v>
      </c>
      <c r="G274" s="234"/>
      <c r="H274" s="236" t="s">
        <v>21</v>
      </c>
      <c r="I274" s="238"/>
      <c r="J274" s="234"/>
      <c r="K274" s="234"/>
      <c r="L274" s="239"/>
      <c r="M274" s="240"/>
      <c r="N274" s="241"/>
      <c r="O274" s="241"/>
      <c r="P274" s="241"/>
      <c r="Q274" s="241"/>
      <c r="R274" s="241"/>
      <c r="S274" s="241"/>
      <c r="T274" s="242"/>
      <c r="AT274" s="243" t="s">
        <v>173</v>
      </c>
      <c r="AU274" s="243" t="s">
        <v>82</v>
      </c>
      <c r="AV274" s="11" t="s">
        <v>80</v>
      </c>
      <c r="AW274" s="11" t="s">
        <v>35</v>
      </c>
      <c r="AX274" s="11" t="s">
        <v>72</v>
      </c>
      <c r="AY274" s="243" t="s">
        <v>164</v>
      </c>
    </row>
    <row r="275" s="12" customFormat="1">
      <c r="B275" s="244"/>
      <c r="C275" s="245"/>
      <c r="D275" s="235" t="s">
        <v>173</v>
      </c>
      <c r="E275" s="246" t="s">
        <v>21</v>
      </c>
      <c r="F275" s="247" t="s">
        <v>21</v>
      </c>
      <c r="G275" s="245"/>
      <c r="H275" s="248">
        <v>0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AT275" s="254" t="s">
        <v>173</v>
      </c>
      <c r="AU275" s="254" t="s">
        <v>82</v>
      </c>
      <c r="AV275" s="12" t="s">
        <v>82</v>
      </c>
      <c r="AW275" s="12" t="s">
        <v>35</v>
      </c>
      <c r="AX275" s="12" t="s">
        <v>72</v>
      </c>
      <c r="AY275" s="254" t="s">
        <v>164</v>
      </c>
    </row>
    <row r="276" s="12" customFormat="1">
      <c r="B276" s="244"/>
      <c r="C276" s="245"/>
      <c r="D276" s="235" t="s">
        <v>173</v>
      </c>
      <c r="E276" s="246" t="s">
        <v>21</v>
      </c>
      <c r="F276" s="247" t="s">
        <v>21</v>
      </c>
      <c r="G276" s="245"/>
      <c r="H276" s="248">
        <v>0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AT276" s="254" t="s">
        <v>173</v>
      </c>
      <c r="AU276" s="254" t="s">
        <v>82</v>
      </c>
      <c r="AV276" s="12" t="s">
        <v>82</v>
      </c>
      <c r="AW276" s="12" t="s">
        <v>35</v>
      </c>
      <c r="AX276" s="12" t="s">
        <v>72</v>
      </c>
      <c r="AY276" s="254" t="s">
        <v>164</v>
      </c>
    </row>
    <row r="277" s="11" customFormat="1">
      <c r="B277" s="233"/>
      <c r="C277" s="234"/>
      <c r="D277" s="235" t="s">
        <v>173</v>
      </c>
      <c r="E277" s="236" t="s">
        <v>21</v>
      </c>
      <c r="F277" s="237" t="s">
        <v>323</v>
      </c>
      <c r="G277" s="234"/>
      <c r="H277" s="236" t="s">
        <v>21</v>
      </c>
      <c r="I277" s="238"/>
      <c r="J277" s="234"/>
      <c r="K277" s="234"/>
      <c r="L277" s="239"/>
      <c r="M277" s="240"/>
      <c r="N277" s="241"/>
      <c r="O277" s="241"/>
      <c r="P277" s="241"/>
      <c r="Q277" s="241"/>
      <c r="R277" s="241"/>
      <c r="S277" s="241"/>
      <c r="T277" s="242"/>
      <c r="AT277" s="243" t="s">
        <v>173</v>
      </c>
      <c r="AU277" s="243" t="s">
        <v>82</v>
      </c>
      <c r="AV277" s="11" t="s">
        <v>80</v>
      </c>
      <c r="AW277" s="11" t="s">
        <v>35</v>
      </c>
      <c r="AX277" s="11" t="s">
        <v>72</v>
      </c>
      <c r="AY277" s="243" t="s">
        <v>164</v>
      </c>
    </row>
    <row r="278" s="11" customFormat="1">
      <c r="B278" s="233"/>
      <c r="C278" s="234"/>
      <c r="D278" s="235" t="s">
        <v>173</v>
      </c>
      <c r="E278" s="236" t="s">
        <v>21</v>
      </c>
      <c r="F278" s="237" t="s">
        <v>581</v>
      </c>
      <c r="G278" s="234"/>
      <c r="H278" s="236" t="s">
        <v>21</v>
      </c>
      <c r="I278" s="238"/>
      <c r="J278" s="234"/>
      <c r="K278" s="234"/>
      <c r="L278" s="239"/>
      <c r="M278" s="240"/>
      <c r="N278" s="241"/>
      <c r="O278" s="241"/>
      <c r="P278" s="241"/>
      <c r="Q278" s="241"/>
      <c r="R278" s="241"/>
      <c r="S278" s="241"/>
      <c r="T278" s="242"/>
      <c r="AT278" s="243" t="s">
        <v>173</v>
      </c>
      <c r="AU278" s="243" t="s">
        <v>82</v>
      </c>
      <c r="AV278" s="11" t="s">
        <v>80</v>
      </c>
      <c r="AW278" s="11" t="s">
        <v>35</v>
      </c>
      <c r="AX278" s="11" t="s">
        <v>72</v>
      </c>
      <c r="AY278" s="243" t="s">
        <v>164</v>
      </c>
    </row>
    <row r="279" s="12" customFormat="1">
      <c r="B279" s="244"/>
      <c r="C279" s="245"/>
      <c r="D279" s="235" t="s">
        <v>173</v>
      </c>
      <c r="E279" s="246" t="s">
        <v>21</v>
      </c>
      <c r="F279" s="247" t="s">
        <v>221</v>
      </c>
      <c r="G279" s="245"/>
      <c r="H279" s="248">
        <v>10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AT279" s="254" t="s">
        <v>173</v>
      </c>
      <c r="AU279" s="254" t="s">
        <v>82</v>
      </c>
      <c r="AV279" s="12" t="s">
        <v>82</v>
      </c>
      <c r="AW279" s="12" t="s">
        <v>35</v>
      </c>
      <c r="AX279" s="12" t="s">
        <v>72</v>
      </c>
      <c r="AY279" s="254" t="s">
        <v>164</v>
      </c>
    </row>
    <row r="280" s="11" customFormat="1">
      <c r="B280" s="233"/>
      <c r="C280" s="234"/>
      <c r="D280" s="235" t="s">
        <v>173</v>
      </c>
      <c r="E280" s="236" t="s">
        <v>21</v>
      </c>
      <c r="F280" s="237" t="s">
        <v>583</v>
      </c>
      <c r="G280" s="234"/>
      <c r="H280" s="236" t="s">
        <v>21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AT280" s="243" t="s">
        <v>173</v>
      </c>
      <c r="AU280" s="243" t="s">
        <v>82</v>
      </c>
      <c r="AV280" s="11" t="s">
        <v>80</v>
      </c>
      <c r="AW280" s="11" t="s">
        <v>35</v>
      </c>
      <c r="AX280" s="11" t="s">
        <v>72</v>
      </c>
      <c r="AY280" s="243" t="s">
        <v>164</v>
      </c>
    </row>
    <row r="281" s="11" customFormat="1">
      <c r="B281" s="233"/>
      <c r="C281" s="234"/>
      <c r="D281" s="235" t="s">
        <v>173</v>
      </c>
      <c r="E281" s="236" t="s">
        <v>21</v>
      </c>
      <c r="F281" s="237" t="s">
        <v>584</v>
      </c>
      <c r="G281" s="234"/>
      <c r="H281" s="236" t="s">
        <v>21</v>
      </c>
      <c r="I281" s="238"/>
      <c r="J281" s="234"/>
      <c r="K281" s="234"/>
      <c r="L281" s="239"/>
      <c r="M281" s="240"/>
      <c r="N281" s="241"/>
      <c r="O281" s="241"/>
      <c r="P281" s="241"/>
      <c r="Q281" s="241"/>
      <c r="R281" s="241"/>
      <c r="S281" s="241"/>
      <c r="T281" s="242"/>
      <c r="AT281" s="243" t="s">
        <v>173</v>
      </c>
      <c r="AU281" s="243" t="s">
        <v>82</v>
      </c>
      <c r="AV281" s="11" t="s">
        <v>80</v>
      </c>
      <c r="AW281" s="11" t="s">
        <v>35</v>
      </c>
      <c r="AX281" s="11" t="s">
        <v>72</v>
      </c>
      <c r="AY281" s="243" t="s">
        <v>164</v>
      </c>
    </row>
    <row r="282" s="13" customFormat="1">
      <c r="B282" s="255"/>
      <c r="C282" s="256"/>
      <c r="D282" s="235" t="s">
        <v>173</v>
      </c>
      <c r="E282" s="257" t="s">
        <v>21</v>
      </c>
      <c r="F282" s="258" t="s">
        <v>177</v>
      </c>
      <c r="G282" s="256"/>
      <c r="H282" s="259">
        <v>10</v>
      </c>
      <c r="I282" s="260"/>
      <c r="J282" s="256"/>
      <c r="K282" s="256"/>
      <c r="L282" s="261"/>
      <c r="M282" s="262"/>
      <c r="N282" s="263"/>
      <c r="O282" s="263"/>
      <c r="P282" s="263"/>
      <c r="Q282" s="263"/>
      <c r="R282" s="263"/>
      <c r="S282" s="263"/>
      <c r="T282" s="264"/>
      <c r="AT282" s="265" t="s">
        <v>173</v>
      </c>
      <c r="AU282" s="265" t="s">
        <v>82</v>
      </c>
      <c r="AV282" s="13" t="s">
        <v>171</v>
      </c>
      <c r="AW282" s="13" t="s">
        <v>35</v>
      </c>
      <c r="AX282" s="13" t="s">
        <v>80</v>
      </c>
      <c r="AY282" s="265" t="s">
        <v>164</v>
      </c>
    </row>
    <row r="283" s="1" customFormat="1" ht="38.25" customHeight="1">
      <c r="B283" s="46"/>
      <c r="C283" s="266" t="s">
        <v>352</v>
      </c>
      <c r="D283" s="266" t="s">
        <v>238</v>
      </c>
      <c r="E283" s="267" t="s">
        <v>586</v>
      </c>
      <c r="F283" s="268" t="s">
        <v>587</v>
      </c>
      <c r="G283" s="269" t="s">
        <v>300</v>
      </c>
      <c r="H283" s="270">
        <v>10</v>
      </c>
      <c r="I283" s="271"/>
      <c r="J283" s="272">
        <f>ROUND(I283*H283,2)</f>
        <v>0</v>
      </c>
      <c r="K283" s="268" t="s">
        <v>21</v>
      </c>
      <c r="L283" s="273"/>
      <c r="M283" s="274" t="s">
        <v>21</v>
      </c>
      <c r="N283" s="275" t="s">
        <v>43</v>
      </c>
      <c r="O283" s="47"/>
      <c r="P283" s="230">
        <f>O283*H283</f>
        <v>0</v>
      </c>
      <c r="Q283" s="230">
        <v>0.001</v>
      </c>
      <c r="R283" s="230">
        <f>Q283*H283</f>
        <v>0.01</v>
      </c>
      <c r="S283" s="230">
        <v>0</v>
      </c>
      <c r="T283" s="231">
        <f>S283*H283</f>
        <v>0</v>
      </c>
      <c r="AR283" s="24" t="s">
        <v>370</v>
      </c>
      <c r="AT283" s="24" t="s">
        <v>238</v>
      </c>
      <c r="AU283" s="24" t="s">
        <v>82</v>
      </c>
      <c r="AY283" s="24" t="s">
        <v>164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24" t="s">
        <v>80</v>
      </c>
      <c r="BK283" s="232">
        <f>ROUND(I283*H283,2)</f>
        <v>0</v>
      </c>
      <c r="BL283" s="24" t="s">
        <v>193</v>
      </c>
      <c r="BM283" s="24" t="s">
        <v>1113</v>
      </c>
    </row>
    <row r="284" s="11" customFormat="1">
      <c r="B284" s="233"/>
      <c r="C284" s="234"/>
      <c r="D284" s="235" t="s">
        <v>173</v>
      </c>
      <c r="E284" s="236" t="s">
        <v>21</v>
      </c>
      <c r="F284" s="237" t="s">
        <v>589</v>
      </c>
      <c r="G284" s="234"/>
      <c r="H284" s="236" t="s">
        <v>21</v>
      </c>
      <c r="I284" s="238"/>
      <c r="J284" s="234"/>
      <c r="K284" s="234"/>
      <c r="L284" s="239"/>
      <c r="M284" s="240"/>
      <c r="N284" s="241"/>
      <c r="O284" s="241"/>
      <c r="P284" s="241"/>
      <c r="Q284" s="241"/>
      <c r="R284" s="241"/>
      <c r="S284" s="241"/>
      <c r="T284" s="242"/>
      <c r="AT284" s="243" t="s">
        <v>173</v>
      </c>
      <c r="AU284" s="243" t="s">
        <v>82</v>
      </c>
      <c r="AV284" s="11" t="s">
        <v>80</v>
      </c>
      <c r="AW284" s="11" t="s">
        <v>35</v>
      </c>
      <c r="AX284" s="11" t="s">
        <v>72</v>
      </c>
      <c r="AY284" s="243" t="s">
        <v>164</v>
      </c>
    </row>
    <row r="285" s="11" customFormat="1">
      <c r="B285" s="233"/>
      <c r="C285" s="234"/>
      <c r="D285" s="235" t="s">
        <v>173</v>
      </c>
      <c r="E285" s="236" t="s">
        <v>21</v>
      </c>
      <c r="F285" s="237" t="s">
        <v>1061</v>
      </c>
      <c r="G285" s="234"/>
      <c r="H285" s="236" t="s">
        <v>21</v>
      </c>
      <c r="I285" s="238"/>
      <c r="J285" s="234"/>
      <c r="K285" s="234"/>
      <c r="L285" s="239"/>
      <c r="M285" s="240"/>
      <c r="N285" s="241"/>
      <c r="O285" s="241"/>
      <c r="P285" s="241"/>
      <c r="Q285" s="241"/>
      <c r="R285" s="241"/>
      <c r="S285" s="241"/>
      <c r="T285" s="242"/>
      <c r="AT285" s="243" t="s">
        <v>173</v>
      </c>
      <c r="AU285" s="243" t="s">
        <v>82</v>
      </c>
      <c r="AV285" s="11" t="s">
        <v>80</v>
      </c>
      <c r="AW285" s="11" t="s">
        <v>35</v>
      </c>
      <c r="AX285" s="11" t="s">
        <v>72</v>
      </c>
      <c r="AY285" s="243" t="s">
        <v>164</v>
      </c>
    </row>
    <row r="286" s="12" customFormat="1">
      <c r="B286" s="244"/>
      <c r="C286" s="245"/>
      <c r="D286" s="235" t="s">
        <v>173</v>
      </c>
      <c r="E286" s="246" t="s">
        <v>21</v>
      </c>
      <c r="F286" s="247" t="s">
        <v>21</v>
      </c>
      <c r="G286" s="245"/>
      <c r="H286" s="248">
        <v>0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AT286" s="254" t="s">
        <v>173</v>
      </c>
      <c r="AU286" s="254" t="s">
        <v>82</v>
      </c>
      <c r="AV286" s="12" t="s">
        <v>82</v>
      </c>
      <c r="AW286" s="12" t="s">
        <v>35</v>
      </c>
      <c r="AX286" s="12" t="s">
        <v>72</v>
      </c>
      <c r="AY286" s="254" t="s">
        <v>164</v>
      </c>
    </row>
    <row r="287" s="12" customFormat="1">
      <c r="B287" s="244"/>
      <c r="C287" s="245"/>
      <c r="D287" s="235" t="s">
        <v>173</v>
      </c>
      <c r="E287" s="246" t="s">
        <v>21</v>
      </c>
      <c r="F287" s="247" t="s">
        <v>21</v>
      </c>
      <c r="G287" s="245"/>
      <c r="H287" s="248">
        <v>0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AT287" s="254" t="s">
        <v>173</v>
      </c>
      <c r="AU287" s="254" t="s">
        <v>82</v>
      </c>
      <c r="AV287" s="12" t="s">
        <v>82</v>
      </c>
      <c r="AW287" s="12" t="s">
        <v>35</v>
      </c>
      <c r="AX287" s="12" t="s">
        <v>72</v>
      </c>
      <c r="AY287" s="254" t="s">
        <v>164</v>
      </c>
    </row>
    <row r="288" s="11" customFormat="1">
      <c r="B288" s="233"/>
      <c r="C288" s="234"/>
      <c r="D288" s="235" t="s">
        <v>173</v>
      </c>
      <c r="E288" s="236" t="s">
        <v>21</v>
      </c>
      <c r="F288" s="237" t="s">
        <v>323</v>
      </c>
      <c r="G288" s="234"/>
      <c r="H288" s="236" t="s">
        <v>21</v>
      </c>
      <c r="I288" s="238"/>
      <c r="J288" s="234"/>
      <c r="K288" s="234"/>
      <c r="L288" s="239"/>
      <c r="M288" s="240"/>
      <c r="N288" s="241"/>
      <c r="O288" s="241"/>
      <c r="P288" s="241"/>
      <c r="Q288" s="241"/>
      <c r="R288" s="241"/>
      <c r="S288" s="241"/>
      <c r="T288" s="242"/>
      <c r="AT288" s="243" t="s">
        <v>173</v>
      </c>
      <c r="AU288" s="243" t="s">
        <v>82</v>
      </c>
      <c r="AV288" s="11" t="s">
        <v>80</v>
      </c>
      <c r="AW288" s="11" t="s">
        <v>35</v>
      </c>
      <c r="AX288" s="11" t="s">
        <v>72</v>
      </c>
      <c r="AY288" s="243" t="s">
        <v>164</v>
      </c>
    </row>
    <row r="289" s="11" customFormat="1">
      <c r="B289" s="233"/>
      <c r="C289" s="234"/>
      <c r="D289" s="235" t="s">
        <v>173</v>
      </c>
      <c r="E289" s="236" t="s">
        <v>21</v>
      </c>
      <c r="F289" s="237" t="s">
        <v>581</v>
      </c>
      <c r="G289" s="234"/>
      <c r="H289" s="236" t="s">
        <v>21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AT289" s="243" t="s">
        <v>173</v>
      </c>
      <c r="AU289" s="243" t="s">
        <v>82</v>
      </c>
      <c r="AV289" s="11" t="s">
        <v>80</v>
      </c>
      <c r="AW289" s="11" t="s">
        <v>35</v>
      </c>
      <c r="AX289" s="11" t="s">
        <v>72</v>
      </c>
      <c r="AY289" s="243" t="s">
        <v>164</v>
      </c>
    </row>
    <row r="290" s="12" customFormat="1">
      <c r="B290" s="244"/>
      <c r="C290" s="245"/>
      <c r="D290" s="235" t="s">
        <v>173</v>
      </c>
      <c r="E290" s="246" t="s">
        <v>21</v>
      </c>
      <c r="F290" s="247" t="s">
        <v>1114</v>
      </c>
      <c r="G290" s="245"/>
      <c r="H290" s="248">
        <v>10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AT290" s="254" t="s">
        <v>173</v>
      </c>
      <c r="AU290" s="254" t="s">
        <v>82</v>
      </c>
      <c r="AV290" s="12" t="s">
        <v>82</v>
      </c>
      <c r="AW290" s="12" t="s">
        <v>35</v>
      </c>
      <c r="AX290" s="12" t="s">
        <v>72</v>
      </c>
      <c r="AY290" s="254" t="s">
        <v>164</v>
      </c>
    </row>
    <row r="291" s="13" customFormat="1">
      <c r="B291" s="255"/>
      <c r="C291" s="256"/>
      <c r="D291" s="235" t="s">
        <v>173</v>
      </c>
      <c r="E291" s="257" t="s">
        <v>21</v>
      </c>
      <c r="F291" s="258" t="s">
        <v>177</v>
      </c>
      <c r="G291" s="256"/>
      <c r="H291" s="259">
        <v>10</v>
      </c>
      <c r="I291" s="260"/>
      <c r="J291" s="256"/>
      <c r="K291" s="256"/>
      <c r="L291" s="261"/>
      <c r="M291" s="262"/>
      <c r="N291" s="263"/>
      <c r="O291" s="263"/>
      <c r="P291" s="263"/>
      <c r="Q291" s="263"/>
      <c r="R291" s="263"/>
      <c r="S291" s="263"/>
      <c r="T291" s="264"/>
      <c r="AT291" s="265" t="s">
        <v>173</v>
      </c>
      <c r="AU291" s="265" t="s">
        <v>82</v>
      </c>
      <c r="AV291" s="13" t="s">
        <v>171</v>
      </c>
      <c r="AW291" s="13" t="s">
        <v>35</v>
      </c>
      <c r="AX291" s="13" t="s">
        <v>80</v>
      </c>
      <c r="AY291" s="265" t="s">
        <v>164</v>
      </c>
    </row>
    <row r="292" s="1" customFormat="1" ht="16.5" customHeight="1">
      <c r="B292" s="46"/>
      <c r="C292" s="221" t="s">
        <v>357</v>
      </c>
      <c r="D292" s="221" t="s">
        <v>166</v>
      </c>
      <c r="E292" s="222" t="s">
        <v>598</v>
      </c>
      <c r="F292" s="223" t="s">
        <v>599</v>
      </c>
      <c r="G292" s="224" t="s">
        <v>287</v>
      </c>
      <c r="H292" s="225">
        <v>26.780000000000001</v>
      </c>
      <c r="I292" s="226"/>
      <c r="J292" s="227">
        <f>ROUND(I292*H292,2)</f>
        <v>0</v>
      </c>
      <c r="K292" s="223" t="s">
        <v>21</v>
      </c>
      <c r="L292" s="72"/>
      <c r="M292" s="228" t="s">
        <v>21</v>
      </c>
      <c r="N292" s="229" t="s">
        <v>43</v>
      </c>
      <c r="O292" s="47"/>
      <c r="P292" s="230">
        <f>O292*H292</f>
        <v>0</v>
      </c>
      <c r="Q292" s="230">
        <v>0.001</v>
      </c>
      <c r="R292" s="230">
        <f>Q292*H292</f>
        <v>0.026780000000000002</v>
      </c>
      <c r="S292" s="230">
        <v>0</v>
      </c>
      <c r="T292" s="231">
        <f>S292*H292</f>
        <v>0</v>
      </c>
      <c r="AR292" s="24" t="s">
        <v>193</v>
      </c>
      <c r="AT292" s="24" t="s">
        <v>166</v>
      </c>
      <c r="AU292" s="24" t="s">
        <v>82</v>
      </c>
      <c r="AY292" s="24" t="s">
        <v>164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24" t="s">
        <v>80</v>
      </c>
      <c r="BK292" s="232">
        <f>ROUND(I292*H292,2)</f>
        <v>0</v>
      </c>
      <c r="BL292" s="24" t="s">
        <v>193</v>
      </c>
      <c r="BM292" s="24" t="s">
        <v>1115</v>
      </c>
    </row>
    <row r="293" s="11" customFormat="1">
      <c r="B293" s="233"/>
      <c r="C293" s="234"/>
      <c r="D293" s="235" t="s">
        <v>173</v>
      </c>
      <c r="E293" s="236" t="s">
        <v>21</v>
      </c>
      <c r="F293" s="237" t="s">
        <v>1061</v>
      </c>
      <c r="G293" s="234"/>
      <c r="H293" s="236" t="s">
        <v>21</v>
      </c>
      <c r="I293" s="238"/>
      <c r="J293" s="234"/>
      <c r="K293" s="234"/>
      <c r="L293" s="239"/>
      <c r="M293" s="240"/>
      <c r="N293" s="241"/>
      <c r="O293" s="241"/>
      <c r="P293" s="241"/>
      <c r="Q293" s="241"/>
      <c r="R293" s="241"/>
      <c r="S293" s="241"/>
      <c r="T293" s="242"/>
      <c r="AT293" s="243" t="s">
        <v>173</v>
      </c>
      <c r="AU293" s="243" t="s">
        <v>82</v>
      </c>
      <c r="AV293" s="11" t="s">
        <v>80</v>
      </c>
      <c r="AW293" s="11" t="s">
        <v>35</v>
      </c>
      <c r="AX293" s="11" t="s">
        <v>72</v>
      </c>
      <c r="AY293" s="243" t="s">
        <v>164</v>
      </c>
    </row>
    <row r="294" s="11" customFormat="1">
      <c r="B294" s="233"/>
      <c r="C294" s="234"/>
      <c r="D294" s="235" t="s">
        <v>173</v>
      </c>
      <c r="E294" s="236" t="s">
        <v>21</v>
      </c>
      <c r="F294" s="237" t="s">
        <v>366</v>
      </c>
      <c r="G294" s="234"/>
      <c r="H294" s="236" t="s">
        <v>21</v>
      </c>
      <c r="I294" s="238"/>
      <c r="J294" s="234"/>
      <c r="K294" s="234"/>
      <c r="L294" s="239"/>
      <c r="M294" s="240"/>
      <c r="N294" s="241"/>
      <c r="O294" s="241"/>
      <c r="P294" s="241"/>
      <c r="Q294" s="241"/>
      <c r="R294" s="241"/>
      <c r="S294" s="241"/>
      <c r="T294" s="242"/>
      <c r="AT294" s="243" t="s">
        <v>173</v>
      </c>
      <c r="AU294" s="243" t="s">
        <v>82</v>
      </c>
      <c r="AV294" s="11" t="s">
        <v>80</v>
      </c>
      <c r="AW294" s="11" t="s">
        <v>35</v>
      </c>
      <c r="AX294" s="11" t="s">
        <v>72</v>
      </c>
      <c r="AY294" s="243" t="s">
        <v>164</v>
      </c>
    </row>
    <row r="295" s="11" customFormat="1">
      <c r="B295" s="233"/>
      <c r="C295" s="234"/>
      <c r="D295" s="235" t="s">
        <v>173</v>
      </c>
      <c r="E295" s="236" t="s">
        <v>21</v>
      </c>
      <c r="F295" s="237" t="s">
        <v>601</v>
      </c>
      <c r="G295" s="234"/>
      <c r="H295" s="236" t="s">
        <v>21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AT295" s="243" t="s">
        <v>173</v>
      </c>
      <c r="AU295" s="243" t="s">
        <v>82</v>
      </c>
      <c r="AV295" s="11" t="s">
        <v>80</v>
      </c>
      <c r="AW295" s="11" t="s">
        <v>35</v>
      </c>
      <c r="AX295" s="11" t="s">
        <v>72</v>
      </c>
      <c r="AY295" s="243" t="s">
        <v>164</v>
      </c>
    </row>
    <row r="296" s="12" customFormat="1">
      <c r="B296" s="244"/>
      <c r="C296" s="245"/>
      <c r="D296" s="235" t="s">
        <v>173</v>
      </c>
      <c r="E296" s="246" t="s">
        <v>21</v>
      </c>
      <c r="F296" s="247" t="s">
        <v>1073</v>
      </c>
      <c r="G296" s="245"/>
      <c r="H296" s="248">
        <v>26.780000000000001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AT296" s="254" t="s">
        <v>173</v>
      </c>
      <c r="AU296" s="254" t="s">
        <v>82</v>
      </c>
      <c r="AV296" s="12" t="s">
        <v>82</v>
      </c>
      <c r="AW296" s="12" t="s">
        <v>35</v>
      </c>
      <c r="AX296" s="12" t="s">
        <v>72</v>
      </c>
      <c r="AY296" s="254" t="s">
        <v>164</v>
      </c>
    </row>
    <row r="297" s="13" customFormat="1">
      <c r="B297" s="255"/>
      <c r="C297" s="256"/>
      <c r="D297" s="235" t="s">
        <v>173</v>
      </c>
      <c r="E297" s="257" t="s">
        <v>21</v>
      </c>
      <c r="F297" s="258" t="s">
        <v>177</v>
      </c>
      <c r="G297" s="256"/>
      <c r="H297" s="259">
        <v>26.780000000000001</v>
      </c>
      <c r="I297" s="260"/>
      <c r="J297" s="256"/>
      <c r="K297" s="256"/>
      <c r="L297" s="261"/>
      <c r="M297" s="262"/>
      <c r="N297" s="263"/>
      <c r="O297" s="263"/>
      <c r="P297" s="263"/>
      <c r="Q297" s="263"/>
      <c r="R297" s="263"/>
      <c r="S297" s="263"/>
      <c r="T297" s="264"/>
      <c r="AT297" s="265" t="s">
        <v>173</v>
      </c>
      <c r="AU297" s="265" t="s">
        <v>82</v>
      </c>
      <c r="AV297" s="13" t="s">
        <v>171</v>
      </c>
      <c r="AW297" s="13" t="s">
        <v>35</v>
      </c>
      <c r="AX297" s="13" t="s">
        <v>80</v>
      </c>
      <c r="AY297" s="265" t="s">
        <v>164</v>
      </c>
    </row>
    <row r="298" s="1" customFormat="1" ht="16.5" customHeight="1">
      <c r="B298" s="46"/>
      <c r="C298" s="266" t="s">
        <v>362</v>
      </c>
      <c r="D298" s="266" t="s">
        <v>238</v>
      </c>
      <c r="E298" s="267" t="s">
        <v>603</v>
      </c>
      <c r="F298" s="268" t="s">
        <v>604</v>
      </c>
      <c r="G298" s="269" t="s">
        <v>287</v>
      </c>
      <c r="H298" s="270">
        <v>29.457999999999998</v>
      </c>
      <c r="I298" s="271"/>
      <c r="J298" s="272">
        <f>ROUND(I298*H298,2)</f>
        <v>0</v>
      </c>
      <c r="K298" s="268" t="s">
        <v>170</v>
      </c>
      <c r="L298" s="273"/>
      <c r="M298" s="274" t="s">
        <v>21</v>
      </c>
      <c r="N298" s="275" t="s">
        <v>43</v>
      </c>
      <c r="O298" s="47"/>
      <c r="P298" s="230">
        <f>O298*H298</f>
        <v>0</v>
      </c>
      <c r="Q298" s="230">
        <v>0.00018000000000000001</v>
      </c>
      <c r="R298" s="230">
        <f>Q298*H298</f>
        <v>0.0053024400000000003</v>
      </c>
      <c r="S298" s="230">
        <v>0</v>
      </c>
      <c r="T298" s="231">
        <f>S298*H298</f>
        <v>0</v>
      </c>
      <c r="AR298" s="24" t="s">
        <v>370</v>
      </c>
      <c r="AT298" s="24" t="s">
        <v>238</v>
      </c>
      <c r="AU298" s="24" t="s">
        <v>82</v>
      </c>
      <c r="AY298" s="24" t="s">
        <v>164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24" t="s">
        <v>80</v>
      </c>
      <c r="BK298" s="232">
        <f>ROUND(I298*H298,2)</f>
        <v>0</v>
      </c>
      <c r="BL298" s="24" t="s">
        <v>193</v>
      </c>
      <c r="BM298" s="24" t="s">
        <v>1116</v>
      </c>
    </row>
    <row r="299" s="11" customFormat="1">
      <c r="B299" s="233"/>
      <c r="C299" s="234"/>
      <c r="D299" s="235" t="s">
        <v>173</v>
      </c>
      <c r="E299" s="236" t="s">
        <v>21</v>
      </c>
      <c r="F299" s="237" t="s">
        <v>1061</v>
      </c>
      <c r="G299" s="234"/>
      <c r="H299" s="236" t="s">
        <v>21</v>
      </c>
      <c r="I299" s="238"/>
      <c r="J299" s="234"/>
      <c r="K299" s="234"/>
      <c r="L299" s="239"/>
      <c r="M299" s="240"/>
      <c r="N299" s="241"/>
      <c r="O299" s="241"/>
      <c r="P299" s="241"/>
      <c r="Q299" s="241"/>
      <c r="R299" s="241"/>
      <c r="S299" s="241"/>
      <c r="T299" s="242"/>
      <c r="AT299" s="243" t="s">
        <v>173</v>
      </c>
      <c r="AU299" s="243" t="s">
        <v>82</v>
      </c>
      <c r="AV299" s="11" t="s">
        <v>80</v>
      </c>
      <c r="AW299" s="11" t="s">
        <v>35</v>
      </c>
      <c r="AX299" s="11" t="s">
        <v>72</v>
      </c>
      <c r="AY299" s="243" t="s">
        <v>164</v>
      </c>
    </row>
    <row r="300" s="11" customFormat="1">
      <c r="B300" s="233"/>
      <c r="C300" s="234"/>
      <c r="D300" s="235" t="s">
        <v>173</v>
      </c>
      <c r="E300" s="236" t="s">
        <v>21</v>
      </c>
      <c r="F300" s="237" t="s">
        <v>366</v>
      </c>
      <c r="G300" s="234"/>
      <c r="H300" s="236" t="s">
        <v>21</v>
      </c>
      <c r="I300" s="238"/>
      <c r="J300" s="234"/>
      <c r="K300" s="234"/>
      <c r="L300" s="239"/>
      <c r="M300" s="240"/>
      <c r="N300" s="241"/>
      <c r="O300" s="241"/>
      <c r="P300" s="241"/>
      <c r="Q300" s="241"/>
      <c r="R300" s="241"/>
      <c r="S300" s="241"/>
      <c r="T300" s="242"/>
      <c r="AT300" s="243" t="s">
        <v>173</v>
      </c>
      <c r="AU300" s="243" t="s">
        <v>82</v>
      </c>
      <c r="AV300" s="11" t="s">
        <v>80</v>
      </c>
      <c r="AW300" s="11" t="s">
        <v>35</v>
      </c>
      <c r="AX300" s="11" t="s">
        <v>72</v>
      </c>
      <c r="AY300" s="243" t="s">
        <v>164</v>
      </c>
    </row>
    <row r="301" s="11" customFormat="1">
      <c r="B301" s="233"/>
      <c r="C301" s="234"/>
      <c r="D301" s="235" t="s">
        <v>173</v>
      </c>
      <c r="E301" s="236" t="s">
        <v>21</v>
      </c>
      <c r="F301" s="237" t="s">
        <v>601</v>
      </c>
      <c r="G301" s="234"/>
      <c r="H301" s="236" t="s">
        <v>21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AT301" s="243" t="s">
        <v>173</v>
      </c>
      <c r="AU301" s="243" t="s">
        <v>82</v>
      </c>
      <c r="AV301" s="11" t="s">
        <v>80</v>
      </c>
      <c r="AW301" s="11" t="s">
        <v>35</v>
      </c>
      <c r="AX301" s="11" t="s">
        <v>72</v>
      </c>
      <c r="AY301" s="243" t="s">
        <v>164</v>
      </c>
    </row>
    <row r="302" s="12" customFormat="1">
      <c r="B302" s="244"/>
      <c r="C302" s="245"/>
      <c r="D302" s="235" t="s">
        <v>173</v>
      </c>
      <c r="E302" s="246" t="s">
        <v>21</v>
      </c>
      <c r="F302" s="247" t="s">
        <v>1073</v>
      </c>
      <c r="G302" s="245"/>
      <c r="H302" s="248">
        <v>26.780000000000001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AT302" s="254" t="s">
        <v>173</v>
      </c>
      <c r="AU302" s="254" t="s">
        <v>82</v>
      </c>
      <c r="AV302" s="12" t="s">
        <v>82</v>
      </c>
      <c r="AW302" s="12" t="s">
        <v>35</v>
      </c>
      <c r="AX302" s="12" t="s">
        <v>72</v>
      </c>
      <c r="AY302" s="254" t="s">
        <v>164</v>
      </c>
    </row>
    <row r="303" s="13" customFormat="1">
      <c r="B303" s="255"/>
      <c r="C303" s="256"/>
      <c r="D303" s="235" t="s">
        <v>173</v>
      </c>
      <c r="E303" s="257" t="s">
        <v>21</v>
      </c>
      <c r="F303" s="258" t="s">
        <v>177</v>
      </c>
      <c r="G303" s="256"/>
      <c r="H303" s="259">
        <v>26.780000000000001</v>
      </c>
      <c r="I303" s="260"/>
      <c r="J303" s="256"/>
      <c r="K303" s="256"/>
      <c r="L303" s="261"/>
      <c r="M303" s="262"/>
      <c r="N303" s="263"/>
      <c r="O303" s="263"/>
      <c r="P303" s="263"/>
      <c r="Q303" s="263"/>
      <c r="R303" s="263"/>
      <c r="S303" s="263"/>
      <c r="T303" s="264"/>
      <c r="AT303" s="265" t="s">
        <v>173</v>
      </c>
      <c r="AU303" s="265" t="s">
        <v>82</v>
      </c>
      <c r="AV303" s="13" t="s">
        <v>171</v>
      </c>
      <c r="AW303" s="13" t="s">
        <v>35</v>
      </c>
      <c r="AX303" s="13" t="s">
        <v>80</v>
      </c>
      <c r="AY303" s="265" t="s">
        <v>164</v>
      </c>
    </row>
    <row r="304" s="12" customFormat="1">
      <c r="B304" s="244"/>
      <c r="C304" s="245"/>
      <c r="D304" s="235" t="s">
        <v>173</v>
      </c>
      <c r="E304" s="245"/>
      <c r="F304" s="247" t="s">
        <v>1117</v>
      </c>
      <c r="G304" s="245"/>
      <c r="H304" s="248">
        <v>29.457999999999998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AT304" s="254" t="s">
        <v>173</v>
      </c>
      <c r="AU304" s="254" t="s">
        <v>82</v>
      </c>
      <c r="AV304" s="12" t="s">
        <v>82</v>
      </c>
      <c r="AW304" s="12" t="s">
        <v>6</v>
      </c>
      <c r="AX304" s="12" t="s">
        <v>80</v>
      </c>
      <c r="AY304" s="254" t="s">
        <v>164</v>
      </c>
    </row>
    <row r="305" s="1" customFormat="1" ht="38.25" customHeight="1">
      <c r="B305" s="46"/>
      <c r="C305" s="221" t="s">
        <v>370</v>
      </c>
      <c r="D305" s="221" t="s">
        <v>166</v>
      </c>
      <c r="E305" s="222" t="s">
        <v>608</v>
      </c>
      <c r="F305" s="223" t="s">
        <v>609</v>
      </c>
      <c r="G305" s="224" t="s">
        <v>228</v>
      </c>
      <c r="H305" s="225">
        <v>0.042000000000000003</v>
      </c>
      <c r="I305" s="226"/>
      <c r="J305" s="227">
        <f>ROUND(I305*H305,2)</f>
        <v>0</v>
      </c>
      <c r="K305" s="223" t="s">
        <v>170</v>
      </c>
      <c r="L305" s="72"/>
      <c r="M305" s="228" t="s">
        <v>21</v>
      </c>
      <c r="N305" s="229" t="s">
        <v>43</v>
      </c>
      <c r="O305" s="47"/>
      <c r="P305" s="230">
        <f>O305*H305</f>
        <v>0</v>
      </c>
      <c r="Q305" s="230">
        <v>0</v>
      </c>
      <c r="R305" s="230">
        <f>Q305*H305</f>
        <v>0</v>
      </c>
      <c r="S305" s="230">
        <v>0</v>
      </c>
      <c r="T305" s="231">
        <f>S305*H305</f>
        <v>0</v>
      </c>
      <c r="AR305" s="24" t="s">
        <v>193</v>
      </c>
      <c r="AT305" s="24" t="s">
        <v>166</v>
      </c>
      <c r="AU305" s="24" t="s">
        <v>82</v>
      </c>
      <c r="AY305" s="24" t="s">
        <v>164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24" t="s">
        <v>80</v>
      </c>
      <c r="BK305" s="232">
        <f>ROUND(I305*H305,2)</f>
        <v>0</v>
      </c>
      <c r="BL305" s="24" t="s">
        <v>193</v>
      </c>
      <c r="BM305" s="24" t="s">
        <v>1118</v>
      </c>
    </row>
    <row r="306" s="1" customFormat="1" ht="38.25" customHeight="1">
      <c r="B306" s="46"/>
      <c r="C306" s="221" t="s">
        <v>377</v>
      </c>
      <c r="D306" s="221" t="s">
        <v>166</v>
      </c>
      <c r="E306" s="222" t="s">
        <v>612</v>
      </c>
      <c r="F306" s="223" t="s">
        <v>613</v>
      </c>
      <c r="G306" s="224" t="s">
        <v>228</v>
      </c>
      <c r="H306" s="225">
        <v>0.042000000000000003</v>
      </c>
      <c r="I306" s="226"/>
      <c r="J306" s="227">
        <f>ROUND(I306*H306,2)</f>
        <v>0</v>
      </c>
      <c r="K306" s="223" t="s">
        <v>170</v>
      </c>
      <c r="L306" s="72"/>
      <c r="M306" s="228" t="s">
        <v>21</v>
      </c>
      <c r="N306" s="229" t="s">
        <v>43</v>
      </c>
      <c r="O306" s="47"/>
      <c r="P306" s="230">
        <f>O306*H306</f>
        <v>0</v>
      </c>
      <c r="Q306" s="230">
        <v>0</v>
      </c>
      <c r="R306" s="230">
        <f>Q306*H306</f>
        <v>0</v>
      </c>
      <c r="S306" s="230">
        <v>0</v>
      </c>
      <c r="T306" s="231">
        <f>S306*H306</f>
        <v>0</v>
      </c>
      <c r="AR306" s="24" t="s">
        <v>193</v>
      </c>
      <c r="AT306" s="24" t="s">
        <v>166</v>
      </c>
      <c r="AU306" s="24" t="s">
        <v>82</v>
      </c>
      <c r="AY306" s="24" t="s">
        <v>164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24" t="s">
        <v>80</v>
      </c>
      <c r="BK306" s="232">
        <f>ROUND(I306*H306,2)</f>
        <v>0</v>
      </c>
      <c r="BL306" s="24" t="s">
        <v>193</v>
      </c>
      <c r="BM306" s="24" t="s">
        <v>1119</v>
      </c>
    </row>
    <row r="307" s="10" customFormat="1" ht="29.88" customHeight="1">
      <c r="B307" s="205"/>
      <c r="C307" s="206"/>
      <c r="D307" s="207" t="s">
        <v>71</v>
      </c>
      <c r="E307" s="219" t="s">
        <v>640</v>
      </c>
      <c r="F307" s="219" t="s">
        <v>641</v>
      </c>
      <c r="G307" s="206"/>
      <c r="H307" s="206"/>
      <c r="I307" s="209"/>
      <c r="J307" s="220">
        <f>BK307</f>
        <v>0</v>
      </c>
      <c r="K307" s="206"/>
      <c r="L307" s="211"/>
      <c r="M307" s="212"/>
      <c r="N307" s="213"/>
      <c r="O307" s="213"/>
      <c r="P307" s="214">
        <f>SUM(P308:P379)</f>
        <v>0</v>
      </c>
      <c r="Q307" s="213"/>
      <c r="R307" s="214">
        <f>SUM(R308:R379)</f>
        <v>0.097864000000000007</v>
      </c>
      <c r="S307" s="213"/>
      <c r="T307" s="215">
        <f>SUM(T308:T379)</f>
        <v>0</v>
      </c>
      <c r="AR307" s="216" t="s">
        <v>82</v>
      </c>
      <c r="AT307" s="217" t="s">
        <v>71</v>
      </c>
      <c r="AU307" s="217" t="s">
        <v>80</v>
      </c>
      <c r="AY307" s="216" t="s">
        <v>164</v>
      </c>
      <c r="BK307" s="218">
        <f>SUM(BK308:BK379)</f>
        <v>0</v>
      </c>
    </row>
    <row r="308" s="1" customFormat="1" ht="16.5" customHeight="1">
      <c r="B308" s="46"/>
      <c r="C308" s="221" t="s">
        <v>385</v>
      </c>
      <c r="D308" s="221" t="s">
        <v>166</v>
      </c>
      <c r="E308" s="222" t="s">
        <v>643</v>
      </c>
      <c r="F308" s="223" t="s">
        <v>644</v>
      </c>
      <c r="G308" s="224" t="s">
        <v>169</v>
      </c>
      <c r="H308" s="225">
        <v>10</v>
      </c>
      <c r="I308" s="226"/>
      <c r="J308" s="227">
        <f>ROUND(I308*H308,2)</f>
        <v>0</v>
      </c>
      <c r="K308" s="223" t="s">
        <v>170</v>
      </c>
      <c r="L308" s="72"/>
      <c r="M308" s="228" t="s">
        <v>21</v>
      </c>
      <c r="N308" s="229" t="s">
        <v>43</v>
      </c>
      <c r="O308" s="47"/>
      <c r="P308" s="230">
        <f>O308*H308</f>
        <v>0</v>
      </c>
      <c r="Q308" s="230">
        <v>0</v>
      </c>
      <c r="R308" s="230">
        <f>Q308*H308</f>
        <v>0</v>
      </c>
      <c r="S308" s="230">
        <v>0</v>
      </c>
      <c r="T308" s="231">
        <f>S308*H308</f>
        <v>0</v>
      </c>
      <c r="AR308" s="24" t="s">
        <v>193</v>
      </c>
      <c r="AT308" s="24" t="s">
        <v>166</v>
      </c>
      <c r="AU308" s="24" t="s">
        <v>82</v>
      </c>
      <c r="AY308" s="24" t="s">
        <v>164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24" t="s">
        <v>80</v>
      </c>
      <c r="BK308" s="232">
        <f>ROUND(I308*H308,2)</f>
        <v>0</v>
      </c>
      <c r="BL308" s="24" t="s">
        <v>193</v>
      </c>
      <c r="BM308" s="24" t="s">
        <v>1120</v>
      </c>
    </row>
    <row r="309" s="11" customFormat="1">
      <c r="B309" s="233"/>
      <c r="C309" s="234"/>
      <c r="D309" s="235" t="s">
        <v>173</v>
      </c>
      <c r="E309" s="236" t="s">
        <v>21</v>
      </c>
      <c r="F309" s="237" t="s">
        <v>1061</v>
      </c>
      <c r="G309" s="234"/>
      <c r="H309" s="236" t="s">
        <v>21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AT309" s="243" t="s">
        <v>173</v>
      </c>
      <c r="AU309" s="243" t="s">
        <v>82</v>
      </c>
      <c r="AV309" s="11" t="s">
        <v>80</v>
      </c>
      <c r="AW309" s="11" t="s">
        <v>35</v>
      </c>
      <c r="AX309" s="11" t="s">
        <v>72</v>
      </c>
      <c r="AY309" s="243" t="s">
        <v>164</v>
      </c>
    </row>
    <row r="310" s="12" customFormat="1">
      <c r="B310" s="244"/>
      <c r="C310" s="245"/>
      <c r="D310" s="235" t="s">
        <v>173</v>
      </c>
      <c r="E310" s="246" t="s">
        <v>21</v>
      </c>
      <c r="F310" s="247" t="s">
        <v>221</v>
      </c>
      <c r="G310" s="245"/>
      <c r="H310" s="248">
        <v>10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AT310" s="254" t="s">
        <v>173</v>
      </c>
      <c r="AU310" s="254" t="s">
        <v>82</v>
      </c>
      <c r="AV310" s="12" t="s">
        <v>82</v>
      </c>
      <c r="AW310" s="12" t="s">
        <v>35</v>
      </c>
      <c r="AX310" s="12" t="s">
        <v>72</v>
      </c>
      <c r="AY310" s="254" t="s">
        <v>164</v>
      </c>
    </row>
    <row r="311" s="13" customFormat="1">
      <c r="B311" s="255"/>
      <c r="C311" s="256"/>
      <c r="D311" s="235" t="s">
        <v>173</v>
      </c>
      <c r="E311" s="257" t="s">
        <v>21</v>
      </c>
      <c r="F311" s="258" t="s">
        <v>177</v>
      </c>
      <c r="G311" s="256"/>
      <c r="H311" s="259">
        <v>10</v>
      </c>
      <c r="I311" s="260"/>
      <c r="J311" s="256"/>
      <c r="K311" s="256"/>
      <c r="L311" s="261"/>
      <c r="M311" s="262"/>
      <c r="N311" s="263"/>
      <c r="O311" s="263"/>
      <c r="P311" s="263"/>
      <c r="Q311" s="263"/>
      <c r="R311" s="263"/>
      <c r="S311" s="263"/>
      <c r="T311" s="264"/>
      <c r="AT311" s="265" t="s">
        <v>173</v>
      </c>
      <c r="AU311" s="265" t="s">
        <v>82</v>
      </c>
      <c r="AV311" s="13" t="s">
        <v>171</v>
      </c>
      <c r="AW311" s="13" t="s">
        <v>35</v>
      </c>
      <c r="AX311" s="13" t="s">
        <v>80</v>
      </c>
      <c r="AY311" s="265" t="s">
        <v>164</v>
      </c>
    </row>
    <row r="312" s="1" customFormat="1" ht="16.5" customHeight="1">
      <c r="B312" s="46"/>
      <c r="C312" s="221" t="s">
        <v>391</v>
      </c>
      <c r="D312" s="221" t="s">
        <v>166</v>
      </c>
      <c r="E312" s="222" t="s">
        <v>647</v>
      </c>
      <c r="F312" s="223" t="s">
        <v>648</v>
      </c>
      <c r="G312" s="224" t="s">
        <v>169</v>
      </c>
      <c r="H312" s="225">
        <v>10</v>
      </c>
      <c r="I312" s="226"/>
      <c r="J312" s="227">
        <f>ROUND(I312*H312,2)</f>
        <v>0</v>
      </c>
      <c r="K312" s="223" t="s">
        <v>170</v>
      </c>
      <c r="L312" s="72"/>
      <c r="M312" s="228" t="s">
        <v>21</v>
      </c>
      <c r="N312" s="229" t="s">
        <v>43</v>
      </c>
      <c r="O312" s="47"/>
      <c r="P312" s="230">
        <f>O312*H312</f>
        <v>0</v>
      </c>
      <c r="Q312" s="230">
        <v>0</v>
      </c>
      <c r="R312" s="230">
        <f>Q312*H312</f>
        <v>0</v>
      </c>
      <c r="S312" s="230">
        <v>0</v>
      </c>
      <c r="T312" s="231">
        <f>S312*H312</f>
        <v>0</v>
      </c>
      <c r="AR312" s="24" t="s">
        <v>193</v>
      </c>
      <c r="AT312" s="24" t="s">
        <v>166</v>
      </c>
      <c r="AU312" s="24" t="s">
        <v>82</v>
      </c>
      <c r="AY312" s="24" t="s">
        <v>164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24" t="s">
        <v>80</v>
      </c>
      <c r="BK312" s="232">
        <f>ROUND(I312*H312,2)</f>
        <v>0</v>
      </c>
      <c r="BL312" s="24" t="s">
        <v>193</v>
      </c>
      <c r="BM312" s="24" t="s">
        <v>1121</v>
      </c>
    </row>
    <row r="313" s="11" customFormat="1">
      <c r="B313" s="233"/>
      <c r="C313" s="234"/>
      <c r="D313" s="235" t="s">
        <v>173</v>
      </c>
      <c r="E313" s="236" t="s">
        <v>21</v>
      </c>
      <c r="F313" s="237" t="s">
        <v>1061</v>
      </c>
      <c r="G313" s="234"/>
      <c r="H313" s="236" t="s">
        <v>21</v>
      </c>
      <c r="I313" s="238"/>
      <c r="J313" s="234"/>
      <c r="K313" s="234"/>
      <c r="L313" s="239"/>
      <c r="M313" s="240"/>
      <c r="N313" s="241"/>
      <c r="O313" s="241"/>
      <c r="P313" s="241"/>
      <c r="Q313" s="241"/>
      <c r="R313" s="241"/>
      <c r="S313" s="241"/>
      <c r="T313" s="242"/>
      <c r="AT313" s="243" t="s">
        <v>173</v>
      </c>
      <c r="AU313" s="243" t="s">
        <v>82</v>
      </c>
      <c r="AV313" s="11" t="s">
        <v>80</v>
      </c>
      <c r="AW313" s="11" t="s">
        <v>35</v>
      </c>
      <c r="AX313" s="11" t="s">
        <v>72</v>
      </c>
      <c r="AY313" s="243" t="s">
        <v>164</v>
      </c>
    </row>
    <row r="314" s="12" customFormat="1">
      <c r="B314" s="244"/>
      <c r="C314" s="245"/>
      <c r="D314" s="235" t="s">
        <v>173</v>
      </c>
      <c r="E314" s="246" t="s">
        <v>21</v>
      </c>
      <c r="F314" s="247" t="s">
        <v>221</v>
      </c>
      <c r="G314" s="245"/>
      <c r="H314" s="248">
        <v>10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AT314" s="254" t="s">
        <v>173</v>
      </c>
      <c r="AU314" s="254" t="s">
        <v>82</v>
      </c>
      <c r="AV314" s="12" t="s">
        <v>82</v>
      </c>
      <c r="AW314" s="12" t="s">
        <v>35</v>
      </c>
      <c r="AX314" s="12" t="s">
        <v>72</v>
      </c>
      <c r="AY314" s="254" t="s">
        <v>164</v>
      </c>
    </row>
    <row r="315" s="13" customFormat="1">
      <c r="B315" s="255"/>
      <c r="C315" s="256"/>
      <c r="D315" s="235" t="s">
        <v>173</v>
      </c>
      <c r="E315" s="257" t="s">
        <v>21</v>
      </c>
      <c r="F315" s="258" t="s">
        <v>177</v>
      </c>
      <c r="G315" s="256"/>
      <c r="H315" s="259">
        <v>10</v>
      </c>
      <c r="I315" s="260"/>
      <c r="J315" s="256"/>
      <c r="K315" s="256"/>
      <c r="L315" s="261"/>
      <c r="M315" s="262"/>
      <c r="N315" s="263"/>
      <c r="O315" s="263"/>
      <c r="P315" s="263"/>
      <c r="Q315" s="263"/>
      <c r="R315" s="263"/>
      <c r="S315" s="263"/>
      <c r="T315" s="264"/>
      <c r="AT315" s="265" t="s">
        <v>173</v>
      </c>
      <c r="AU315" s="265" t="s">
        <v>82</v>
      </c>
      <c r="AV315" s="13" t="s">
        <v>171</v>
      </c>
      <c r="AW315" s="13" t="s">
        <v>35</v>
      </c>
      <c r="AX315" s="13" t="s">
        <v>80</v>
      </c>
      <c r="AY315" s="265" t="s">
        <v>164</v>
      </c>
    </row>
    <row r="316" s="1" customFormat="1" ht="25.5" customHeight="1">
      <c r="B316" s="46"/>
      <c r="C316" s="221" t="s">
        <v>397</v>
      </c>
      <c r="D316" s="221" t="s">
        <v>166</v>
      </c>
      <c r="E316" s="222" t="s">
        <v>651</v>
      </c>
      <c r="F316" s="223" t="s">
        <v>652</v>
      </c>
      <c r="G316" s="224" t="s">
        <v>169</v>
      </c>
      <c r="H316" s="225">
        <v>10</v>
      </c>
      <c r="I316" s="226"/>
      <c r="J316" s="227">
        <f>ROUND(I316*H316,2)</f>
        <v>0</v>
      </c>
      <c r="K316" s="223" t="s">
        <v>170</v>
      </c>
      <c r="L316" s="72"/>
      <c r="M316" s="228" t="s">
        <v>21</v>
      </c>
      <c r="N316" s="229" t="s">
        <v>43</v>
      </c>
      <c r="O316" s="47"/>
      <c r="P316" s="230">
        <f>O316*H316</f>
        <v>0</v>
      </c>
      <c r="Q316" s="230">
        <v>0</v>
      </c>
      <c r="R316" s="230">
        <f>Q316*H316</f>
        <v>0</v>
      </c>
      <c r="S316" s="230">
        <v>0</v>
      </c>
      <c r="T316" s="231">
        <f>S316*H316</f>
        <v>0</v>
      </c>
      <c r="AR316" s="24" t="s">
        <v>193</v>
      </c>
      <c r="AT316" s="24" t="s">
        <v>166</v>
      </c>
      <c r="AU316" s="24" t="s">
        <v>82</v>
      </c>
      <c r="AY316" s="24" t="s">
        <v>164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24" t="s">
        <v>80</v>
      </c>
      <c r="BK316" s="232">
        <f>ROUND(I316*H316,2)</f>
        <v>0</v>
      </c>
      <c r="BL316" s="24" t="s">
        <v>193</v>
      </c>
      <c r="BM316" s="24" t="s">
        <v>1122</v>
      </c>
    </row>
    <row r="317" s="11" customFormat="1">
      <c r="B317" s="233"/>
      <c r="C317" s="234"/>
      <c r="D317" s="235" t="s">
        <v>173</v>
      </c>
      <c r="E317" s="236" t="s">
        <v>21</v>
      </c>
      <c r="F317" s="237" t="s">
        <v>1061</v>
      </c>
      <c r="G317" s="234"/>
      <c r="H317" s="236" t="s">
        <v>21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AT317" s="243" t="s">
        <v>173</v>
      </c>
      <c r="AU317" s="243" t="s">
        <v>82</v>
      </c>
      <c r="AV317" s="11" t="s">
        <v>80</v>
      </c>
      <c r="AW317" s="11" t="s">
        <v>35</v>
      </c>
      <c r="AX317" s="11" t="s">
        <v>72</v>
      </c>
      <c r="AY317" s="243" t="s">
        <v>164</v>
      </c>
    </row>
    <row r="318" s="11" customFormat="1">
      <c r="B318" s="233"/>
      <c r="C318" s="234"/>
      <c r="D318" s="235" t="s">
        <v>173</v>
      </c>
      <c r="E318" s="236" t="s">
        <v>21</v>
      </c>
      <c r="F318" s="237" t="s">
        <v>654</v>
      </c>
      <c r="G318" s="234"/>
      <c r="H318" s="236" t="s">
        <v>21</v>
      </c>
      <c r="I318" s="238"/>
      <c r="J318" s="234"/>
      <c r="K318" s="234"/>
      <c r="L318" s="239"/>
      <c r="M318" s="240"/>
      <c r="N318" s="241"/>
      <c r="O318" s="241"/>
      <c r="P318" s="241"/>
      <c r="Q318" s="241"/>
      <c r="R318" s="241"/>
      <c r="S318" s="241"/>
      <c r="T318" s="242"/>
      <c r="AT318" s="243" t="s">
        <v>173</v>
      </c>
      <c r="AU318" s="243" t="s">
        <v>82</v>
      </c>
      <c r="AV318" s="11" t="s">
        <v>80</v>
      </c>
      <c r="AW318" s="11" t="s">
        <v>35</v>
      </c>
      <c r="AX318" s="11" t="s">
        <v>72</v>
      </c>
      <c r="AY318" s="243" t="s">
        <v>164</v>
      </c>
    </row>
    <row r="319" s="11" customFormat="1">
      <c r="B319" s="233"/>
      <c r="C319" s="234"/>
      <c r="D319" s="235" t="s">
        <v>173</v>
      </c>
      <c r="E319" s="236" t="s">
        <v>21</v>
      </c>
      <c r="F319" s="237" t="s">
        <v>655</v>
      </c>
      <c r="G319" s="234"/>
      <c r="H319" s="236" t="s">
        <v>21</v>
      </c>
      <c r="I319" s="238"/>
      <c r="J319" s="234"/>
      <c r="K319" s="234"/>
      <c r="L319" s="239"/>
      <c r="M319" s="240"/>
      <c r="N319" s="241"/>
      <c r="O319" s="241"/>
      <c r="P319" s="241"/>
      <c r="Q319" s="241"/>
      <c r="R319" s="241"/>
      <c r="S319" s="241"/>
      <c r="T319" s="242"/>
      <c r="AT319" s="243" t="s">
        <v>173</v>
      </c>
      <c r="AU319" s="243" t="s">
        <v>82</v>
      </c>
      <c r="AV319" s="11" t="s">
        <v>80</v>
      </c>
      <c r="AW319" s="11" t="s">
        <v>35</v>
      </c>
      <c r="AX319" s="11" t="s">
        <v>72</v>
      </c>
      <c r="AY319" s="243" t="s">
        <v>164</v>
      </c>
    </row>
    <row r="320" s="12" customFormat="1">
      <c r="B320" s="244"/>
      <c r="C320" s="245"/>
      <c r="D320" s="235" t="s">
        <v>173</v>
      </c>
      <c r="E320" s="246" t="s">
        <v>21</v>
      </c>
      <c r="F320" s="247" t="s">
        <v>221</v>
      </c>
      <c r="G320" s="245"/>
      <c r="H320" s="248">
        <v>10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AT320" s="254" t="s">
        <v>173</v>
      </c>
      <c r="AU320" s="254" t="s">
        <v>82</v>
      </c>
      <c r="AV320" s="12" t="s">
        <v>82</v>
      </c>
      <c r="AW320" s="12" t="s">
        <v>35</v>
      </c>
      <c r="AX320" s="12" t="s">
        <v>72</v>
      </c>
      <c r="AY320" s="254" t="s">
        <v>164</v>
      </c>
    </row>
    <row r="321" s="13" customFormat="1">
      <c r="B321" s="255"/>
      <c r="C321" s="256"/>
      <c r="D321" s="235" t="s">
        <v>173</v>
      </c>
      <c r="E321" s="257" t="s">
        <v>21</v>
      </c>
      <c r="F321" s="258" t="s">
        <v>177</v>
      </c>
      <c r="G321" s="256"/>
      <c r="H321" s="259">
        <v>10</v>
      </c>
      <c r="I321" s="260"/>
      <c r="J321" s="256"/>
      <c r="K321" s="256"/>
      <c r="L321" s="261"/>
      <c r="M321" s="262"/>
      <c r="N321" s="263"/>
      <c r="O321" s="263"/>
      <c r="P321" s="263"/>
      <c r="Q321" s="263"/>
      <c r="R321" s="263"/>
      <c r="S321" s="263"/>
      <c r="T321" s="264"/>
      <c r="AT321" s="265" t="s">
        <v>173</v>
      </c>
      <c r="AU321" s="265" t="s">
        <v>82</v>
      </c>
      <c r="AV321" s="13" t="s">
        <v>171</v>
      </c>
      <c r="AW321" s="13" t="s">
        <v>35</v>
      </c>
      <c r="AX321" s="13" t="s">
        <v>80</v>
      </c>
      <c r="AY321" s="265" t="s">
        <v>164</v>
      </c>
    </row>
    <row r="322" s="1" customFormat="1" ht="16.5" customHeight="1">
      <c r="B322" s="46"/>
      <c r="C322" s="266" t="s">
        <v>403</v>
      </c>
      <c r="D322" s="266" t="s">
        <v>238</v>
      </c>
      <c r="E322" s="267" t="s">
        <v>658</v>
      </c>
      <c r="F322" s="268" t="s">
        <v>659</v>
      </c>
      <c r="G322" s="269" t="s">
        <v>340</v>
      </c>
      <c r="H322" s="270">
        <v>6</v>
      </c>
      <c r="I322" s="271"/>
      <c r="J322" s="272">
        <f>ROUND(I322*H322,2)</f>
        <v>0</v>
      </c>
      <c r="K322" s="268" t="s">
        <v>21</v>
      </c>
      <c r="L322" s="273"/>
      <c r="M322" s="274" t="s">
        <v>21</v>
      </c>
      <c r="N322" s="275" t="s">
        <v>43</v>
      </c>
      <c r="O322" s="47"/>
      <c r="P322" s="230">
        <f>O322*H322</f>
        <v>0</v>
      </c>
      <c r="Q322" s="230">
        <v>0.001</v>
      </c>
      <c r="R322" s="230">
        <f>Q322*H322</f>
        <v>0.0060000000000000001</v>
      </c>
      <c r="S322" s="230">
        <v>0</v>
      </c>
      <c r="T322" s="231">
        <f>S322*H322</f>
        <v>0</v>
      </c>
      <c r="AR322" s="24" t="s">
        <v>370</v>
      </c>
      <c r="AT322" s="24" t="s">
        <v>238</v>
      </c>
      <c r="AU322" s="24" t="s">
        <v>82</v>
      </c>
      <c r="AY322" s="24" t="s">
        <v>164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24" t="s">
        <v>80</v>
      </c>
      <c r="BK322" s="232">
        <f>ROUND(I322*H322,2)</f>
        <v>0</v>
      </c>
      <c r="BL322" s="24" t="s">
        <v>193</v>
      </c>
      <c r="BM322" s="24" t="s">
        <v>1123</v>
      </c>
    </row>
    <row r="323" s="11" customFormat="1">
      <c r="B323" s="233"/>
      <c r="C323" s="234"/>
      <c r="D323" s="235" t="s">
        <v>173</v>
      </c>
      <c r="E323" s="236" t="s">
        <v>21</v>
      </c>
      <c r="F323" s="237" t="s">
        <v>1061</v>
      </c>
      <c r="G323" s="234"/>
      <c r="H323" s="236" t="s">
        <v>21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AT323" s="243" t="s">
        <v>173</v>
      </c>
      <c r="AU323" s="243" t="s">
        <v>82</v>
      </c>
      <c r="AV323" s="11" t="s">
        <v>80</v>
      </c>
      <c r="AW323" s="11" t="s">
        <v>35</v>
      </c>
      <c r="AX323" s="11" t="s">
        <v>72</v>
      </c>
      <c r="AY323" s="243" t="s">
        <v>164</v>
      </c>
    </row>
    <row r="324" s="11" customFormat="1">
      <c r="B324" s="233"/>
      <c r="C324" s="234"/>
      <c r="D324" s="235" t="s">
        <v>173</v>
      </c>
      <c r="E324" s="236" t="s">
        <v>21</v>
      </c>
      <c r="F324" s="237" t="s">
        <v>654</v>
      </c>
      <c r="G324" s="234"/>
      <c r="H324" s="236" t="s">
        <v>21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AT324" s="243" t="s">
        <v>173</v>
      </c>
      <c r="AU324" s="243" t="s">
        <v>82</v>
      </c>
      <c r="AV324" s="11" t="s">
        <v>80</v>
      </c>
      <c r="AW324" s="11" t="s">
        <v>35</v>
      </c>
      <c r="AX324" s="11" t="s">
        <v>72</v>
      </c>
      <c r="AY324" s="243" t="s">
        <v>164</v>
      </c>
    </row>
    <row r="325" s="11" customFormat="1">
      <c r="B325" s="233"/>
      <c r="C325" s="234"/>
      <c r="D325" s="235" t="s">
        <v>173</v>
      </c>
      <c r="E325" s="236" t="s">
        <v>21</v>
      </c>
      <c r="F325" s="237" t="s">
        <v>655</v>
      </c>
      <c r="G325" s="234"/>
      <c r="H325" s="236" t="s">
        <v>21</v>
      </c>
      <c r="I325" s="238"/>
      <c r="J325" s="234"/>
      <c r="K325" s="234"/>
      <c r="L325" s="239"/>
      <c r="M325" s="240"/>
      <c r="N325" s="241"/>
      <c r="O325" s="241"/>
      <c r="P325" s="241"/>
      <c r="Q325" s="241"/>
      <c r="R325" s="241"/>
      <c r="S325" s="241"/>
      <c r="T325" s="242"/>
      <c r="AT325" s="243" t="s">
        <v>173</v>
      </c>
      <c r="AU325" s="243" t="s">
        <v>82</v>
      </c>
      <c r="AV325" s="11" t="s">
        <v>80</v>
      </c>
      <c r="AW325" s="11" t="s">
        <v>35</v>
      </c>
      <c r="AX325" s="11" t="s">
        <v>72</v>
      </c>
      <c r="AY325" s="243" t="s">
        <v>164</v>
      </c>
    </row>
    <row r="326" s="12" customFormat="1">
      <c r="B326" s="244"/>
      <c r="C326" s="245"/>
      <c r="D326" s="235" t="s">
        <v>173</v>
      </c>
      <c r="E326" s="246" t="s">
        <v>21</v>
      </c>
      <c r="F326" s="247" t="s">
        <v>1124</v>
      </c>
      <c r="G326" s="245"/>
      <c r="H326" s="248">
        <v>6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AT326" s="254" t="s">
        <v>173</v>
      </c>
      <c r="AU326" s="254" t="s">
        <v>82</v>
      </c>
      <c r="AV326" s="12" t="s">
        <v>82</v>
      </c>
      <c r="AW326" s="12" t="s">
        <v>35</v>
      </c>
      <c r="AX326" s="12" t="s">
        <v>72</v>
      </c>
      <c r="AY326" s="254" t="s">
        <v>164</v>
      </c>
    </row>
    <row r="327" s="13" customFormat="1">
      <c r="B327" s="255"/>
      <c r="C327" s="256"/>
      <c r="D327" s="235" t="s">
        <v>173</v>
      </c>
      <c r="E327" s="257" t="s">
        <v>21</v>
      </c>
      <c r="F327" s="258" t="s">
        <v>177</v>
      </c>
      <c r="G327" s="256"/>
      <c r="H327" s="259">
        <v>6</v>
      </c>
      <c r="I327" s="260"/>
      <c r="J327" s="256"/>
      <c r="K327" s="256"/>
      <c r="L327" s="261"/>
      <c r="M327" s="262"/>
      <c r="N327" s="263"/>
      <c r="O327" s="263"/>
      <c r="P327" s="263"/>
      <c r="Q327" s="263"/>
      <c r="R327" s="263"/>
      <c r="S327" s="263"/>
      <c r="T327" s="264"/>
      <c r="AT327" s="265" t="s">
        <v>173</v>
      </c>
      <c r="AU327" s="265" t="s">
        <v>82</v>
      </c>
      <c r="AV327" s="13" t="s">
        <v>171</v>
      </c>
      <c r="AW327" s="13" t="s">
        <v>35</v>
      </c>
      <c r="AX327" s="13" t="s">
        <v>80</v>
      </c>
      <c r="AY327" s="265" t="s">
        <v>164</v>
      </c>
    </row>
    <row r="328" s="1" customFormat="1" ht="25.5" customHeight="1">
      <c r="B328" s="46"/>
      <c r="C328" s="221" t="s">
        <v>416</v>
      </c>
      <c r="D328" s="221" t="s">
        <v>166</v>
      </c>
      <c r="E328" s="222" t="s">
        <v>651</v>
      </c>
      <c r="F328" s="223" t="s">
        <v>652</v>
      </c>
      <c r="G328" s="224" t="s">
        <v>169</v>
      </c>
      <c r="H328" s="225">
        <v>1.04</v>
      </c>
      <c r="I328" s="226"/>
      <c r="J328" s="227">
        <f>ROUND(I328*H328,2)</f>
        <v>0</v>
      </c>
      <c r="K328" s="223" t="s">
        <v>170</v>
      </c>
      <c r="L328" s="72"/>
      <c r="M328" s="228" t="s">
        <v>21</v>
      </c>
      <c r="N328" s="229" t="s">
        <v>43</v>
      </c>
      <c r="O328" s="47"/>
      <c r="P328" s="230">
        <f>O328*H328</f>
        <v>0</v>
      </c>
      <c r="Q328" s="230">
        <v>0</v>
      </c>
      <c r="R328" s="230">
        <f>Q328*H328</f>
        <v>0</v>
      </c>
      <c r="S328" s="230">
        <v>0</v>
      </c>
      <c r="T328" s="231">
        <f>S328*H328</f>
        <v>0</v>
      </c>
      <c r="AR328" s="24" t="s">
        <v>193</v>
      </c>
      <c r="AT328" s="24" t="s">
        <v>166</v>
      </c>
      <c r="AU328" s="24" t="s">
        <v>82</v>
      </c>
      <c r="AY328" s="24" t="s">
        <v>164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24" t="s">
        <v>80</v>
      </c>
      <c r="BK328" s="232">
        <f>ROUND(I328*H328,2)</f>
        <v>0</v>
      </c>
      <c r="BL328" s="24" t="s">
        <v>193</v>
      </c>
      <c r="BM328" s="24" t="s">
        <v>1125</v>
      </c>
    </row>
    <row r="329" s="11" customFormat="1">
      <c r="B329" s="233"/>
      <c r="C329" s="234"/>
      <c r="D329" s="235" t="s">
        <v>173</v>
      </c>
      <c r="E329" s="236" t="s">
        <v>21</v>
      </c>
      <c r="F329" s="237" t="s">
        <v>1061</v>
      </c>
      <c r="G329" s="234"/>
      <c r="H329" s="236" t="s">
        <v>21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AT329" s="243" t="s">
        <v>173</v>
      </c>
      <c r="AU329" s="243" t="s">
        <v>82</v>
      </c>
      <c r="AV329" s="11" t="s">
        <v>80</v>
      </c>
      <c r="AW329" s="11" t="s">
        <v>35</v>
      </c>
      <c r="AX329" s="11" t="s">
        <v>72</v>
      </c>
      <c r="AY329" s="243" t="s">
        <v>164</v>
      </c>
    </row>
    <row r="330" s="11" customFormat="1">
      <c r="B330" s="233"/>
      <c r="C330" s="234"/>
      <c r="D330" s="235" t="s">
        <v>173</v>
      </c>
      <c r="E330" s="236" t="s">
        <v>21</v>
      </c>
      <c r="F330" s="237" t="s">
        <v>1069</v>
      </c>
      <c r="G330" s="234"/>
      <c r="H330" s="236" t="s">
        <v>21</v>
      </c>
      <c r="I330" s="238"/>
      <c r="J330" s="234"/>
      <c r="K330" s="234"/>
      <c r="L330" s="239"/>
      <c r="M330" s="240"/>
      <c r="N330" s="241"/>
      <c r="O330" s="241"/>
      <c r="P330" s="241"/>
      <c r="Q330" s="241"/>
      <c r="R330" s="241"/>
      <c r="S330" s="241"/>
      <c r="T330" s="242"/>
      <c r="AT330" s="243" t="s">
        <v>173</v>
      </c>
      <c r="AU330" s="243" t="s">
        <v>82</v>
      </c>
      <c r="AV330" s="11" t="s">
        <v>80</v>
      </c>
      <c r="AW330" s="11" t="s">
        <v>35</v>
      </c>
      <c r="AX330" s="11" t="s">
        <v>72</v>
      </c>
      <c r="AY330" s="243" t="s">
        <v>164</v>
      </c>
    </row>
    <row r="331" s="11" customFormat="1">
      <c r="B331" s="233"/>
      <c r="C331" s="234"/>
      <c r="D331" s="235" t="s">
        <v>173</v>
      </c>
      <c r="E331" s="236" t="s">
        <v>21</v>
      </c>
      <c r="F331" s="237" t="s">
        <v>655</v>
      </c>
      <c r="G331" s="234"/>
      <c r="H331" s="236" t="s">
        <v>21</v>
      </c>
      <c r="I331" s="238"/>
      <c r="J331" s="234"/>
      <c r="K331" s="234"/>
      <c r="L331" s="239"/>
      <c r="M331" s="240"/>
      <c r="N331" s="241"/>
      <c r="O331" s="241"/>
      <c r="P331" s="241"/>
      <c r="Q331" s="241"/>
      <c r="R331" s="241"/>
      <c r="S331" s="241"/>
      <c r="T331" s="242"/>
      <c r="AT331" s="243" t="s">
        <v>173</v>
      </c>
      <c r="AU331" s="243" t="s">
        <v>82</v>
      </c>
      <c r="AV331" s="11" t="s">
        <v>80</v>
      </c>
      <c r="AW331" s="11" t="s">
        <v>35</v>
      </c>
      <c r="AX331" s="11" t="s">
        <v>72</v>
      </c>
      <c r="AY331" s="243" t="s">
        <v>164</v>
      </c>
    </row>
    <row r="332" s="12" customFormat="1">
      <c r="B332" s="244"/>
      <c r="C332" s="245"/>
      <c r="D332" s="235" t="s">
        <v>173</v>
      </c>
      <c r="E332" s="246" t="s">
        <v>21</v>
      </c>
      <c r="F332" s="247" t="s">
        <v>1126</v>
      </c>
      <c r="G332" s="245"/>
      <c r="H332" s="248">
        <v>1.04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AT332" s="254" t="s">
        <v>173</v>
      </c>
      <c r="AU332" s="254" t="s">
        <v>82</v>
      </c>
      <c r="AV332" s="12" t="s">
        <v>82</v>
      </c>
      <c r="AW332" s="12" t="s">
        <v>35</v>
      </c>
      <c r="AX332" s="12" t="s">
        <v>72</v>
      </c>
      <c r="AY332" s="254" t="s">
        <v>164</v>
      </c>
    </row>
    <row r="333" s="13" customFormat="1">
      <c r="B333" s="255"/>
      <c r="C333" s="256"/>
      <c r="D333" s="235" t="s">
        <v>173</v>
      </c>
      <c r="E333" s="257" t="s">
        <v>21</v>
      </c>
      <c r="F333" s="258" t="s">
        <v>177</v>
      </c>
      <c r="G333" s="256"/>
      <c r="H333" s="259">
        <v>1.04</v>
      </c>
      <c r="I333" s="260"/>
      <c r="J333" s="256"/>
      <c r="K333" s="256"/>
      <c r="L333" s="261"/>
      <c r="M333" s="262"/>
      <c r="N333" s="263"/>
      <c r="O333" s="263"/>
      <c r="P333" s="263"/>
      <c r="Q333" s="263"/>
      <c r="R333" s="263"/>
      <c r="S333" s="263"/>
      <c r="T333" s="264"/>
      <c r="AT333" s="265" t="s">
        <v>173</v>
      </c>
      <c r="AU333" s="265" t="s">
        <v>82</v>
      </c>
      <c r="AV333" s="13" t="s">
        <v>171</v>
      </c>
      <c r="AW333" s="13" t="s">
        <v>35</v>
      </c>
      <c r="AX333" s="13" t="s">
        <v>80</v>
      </c>
      <c r="AY333" s="265" t="s">
        <v>164</v>
      </c>
    </row>
    <row r="334" s="1" customFormat="1" ht="16.5" customHeight="1">
      <c r="B334" s="46"/>
      <c r="C334" s="266" t="s">
        <v>423</v>
      </c>
      <c r="D334" s="266" t="s">
        <v>238</v>
      </c>
      <c r="E334" s="267" t="s">
        <v>658</v>
      </c>
      <c r="F334" s="268" t="s">
        <v>659</v>
      </c>
      <c r="G334" s="269" t="s">
        <v>340</v>
      </c>
      <c r="H334" s="270">
        <v>0.624</v>
      </c>
      <c r="I334" s="271"/>
      <c r="J334" s="272">
        <f>ROUND(I334*H334,2)</f>
        <v>0</v>
      </c>
      <c r="K334" s="268" t="s">
        <v>21</v>
      </c>
      <c r="L334" s="273"/>
      <c r="M334" s="274" t="s">
        <v>21</v>
      </c>
      <c r="N334" s="275" t="s">
        <v>43</v>
      </c>
      <c r="O334" s="47"/>
      <c r="P334" s="230">
        <f>O334*H334</f>
        <v>0</v>
      </c>
      <c r="Q334" s="230">
        <v>0.001</v>
      </c>
      <c r="R334" s="230">
        <f>Q334*H334</f>
        <v>0.00062399999999999999</v>
      </c>
      <c r="S334" s="230">
        <v>0</v>
      </c>
      <c r="T334" s="231">
        <f>S334*H334</f>
        <v>0</v>
      </c>
      <c r="AR334" s="24" t="s">
        <v>370</v>
      </c>
      <c r="AT334" s="24" t="s">
        <v>238</v>
      </c>
      <c r="AU334" s="24" t="s">
        <v>82</v>
      </c>
      <c r="AY334" s="24" t="s">
        <v>164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24" t="s">
        <v>80</v>
      </c>
      <c r="BK334" s="232">
        <f>ROUND(I334*H334,2)</f>
        <v>0</v>
      </c>
      <c r="BL334" s="24" t="s">
        <v>193</v>
      </c>
      <c r="BM334" s="24" t="s">
        <v>1127</v>
      </c>
    </row>
    <row r="335" s="11" customFormat="1">
      <c r="B335" s="233"/>
      <c r="C335" s="234"/>
      <c r="D335" s="235" t="s">
        <v>173</v>
      </c>
      <c r="E335" s="236" t="s">
        <v>21</v>
      </c>
      <c r="F335" s="237" t="s">
        <v>1061</v>
      </c>
      <c r="G335" s="234"/>
      <c r="H335" s="236" t="s">
        <v>21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AT335" s="243" t="s">
        <v>173</v>
      </c>
      <c r="AU335" s="243" t="s">
        <v>82</v>
      </c>
      <c r="AV335" s="11" t="s">
        <v>80</v>
      </c>
      <c r="AW335" s="11" t="s">
        <v>35</v>
      </c>
      <c r="AX335" s="11" t="s">
        <v>72</v>
      </c>
      <c r="AY335" s="243" t="s">
        <v>164</v>
      </c>
    </row>
    <row r="336" s="11" customFormat="1">
      <c r="B336" s="233"/>
      <c r="C336" s="234"/>
      <c r="D336" s="235" t="s">
        <v>173</v>
      </c>
      <c r="E336" s="236" t="s">
        <v>21</v>
      </c>
      <c r="F336" s="237" t="s">
        <v>1069</v>
      </c>
      <c r="G336" s="234"/>
      <c r="H336" s="236" t="s">
        <v>21</v>
      </c>
      <c r="I336" s="238"/>
      <c r="J336" s="234"/>
      <c r="K336" s="234"/>
      <c r="L336" s="239"/>
      <c r="M336" s="240"/>
      <c r="N336" s="241"/>
      <c r="O336" s="241"/>
      <c r="P336" s="241"/>
      <c r="Q336" s="241"/>
      <c r="R336" s="241"/>
      <c r="S336" s="241"/>
      <c r="T336" s="242"/>
      <c r="AT336" s="243" t="s">
        <v>173</v>
      </c>
      <c r="AU336" s="243" t="s">
        <v>82</v>
      </c>
      <c r="AV336" s="11" t="s">
        <v>80</v>
      </c>
      <c r="AW336" s="11" t="s">
        <v>35</v>
      </c>
      <c r="AX336" s="11" t="s">
        <v>72</v>
      </c>
      <c r="AY336" s="243" t="s">
        <v>164</v>
      </c>
    </row>
    <row r="337" s="11" customFormat="1">
      <c r="B337" s="233"/>
      <c r="C337" s="234"/>
      <c r="D337" s="235" t="s">
        <v>173</v>
      </c>
      <c r="E337" s="236" t="s">
        <v>21</v>
      </c>
      <c r="F337" s="237" t="s">
        <v>655</v>
      </c>
      <c r="G337" s="234"/>
      <c r="H337" s="236" t="s">
        <v>21</v>
      </c>
      <c r="I337" s="238"/>
      <c r="J337" s="234"/>
      <c r="K337" s="234"/>
      <c r="L337" s="239"/>
      <c r="M337" s="240"/>
      <c r="N337" s="241"/>
      <c r="O337" s="241"/>
      <c r="P337" s="241"/>
      <c r="Q337" s="241"/>
      <c r="R337" s="241"/>
      <c r="S337" s="241"/>
      <c r="T337" s="242"/>
      <c r="AT337" s="243" t="s">
        <v>173</v>
      </c>
      <c r="AU337" s="243" t="s">
        <v>82</v>
      </c>
      <c r="AV337" s="11" t="s">
        <v>80</v>
      </c>
      <c r="AW337" s="11" t="s">
        <v>35</v>
      </c>
      <c r="AX337" s="11" t="s">
        <v>72</v>
      </c>
      <c r="AY337" s="243" t="s">
        <v>164</v>
      </c>
    </row>
    <row r="338" s="12" customFormat="1">
      <c r="B338" s="244"/>
      <c r="C338" s="245"/>
      <c r="D338" s="235" t="s">
        <v>173</v>
      </c>
      <c r="E338" s="246" t="s">
        <v>21</v>
      </c>
      <c r="F338" s="247" t="s">
        <v>1128</v>
      </c>
      <c r="G338" s="245"/>
      <c r="H338" s="248">
        <v>0.624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AT338" s="254" t="s">
        <v>173</v>
      </c>
      <c r="AU338" s="254" t="s">
        <v>82</v>
      </c>
      <c r="AV338" s="12" t="s">
        <v>82</v>
      </c>
      <c r="AW338" s="12" t="s">
        <v>35</v>
      </c>
      <c r="AX338" s="12" t="s">
        <v>72</v>
      </c>
      <c r="AY338" s="254" t="s">
        <v>164</v>
      </c>
    </row>
    <row r="339" s="13" customFormat="1">
      <c r="B339" s="255"/>
      <c r="C339" s="256"/>
      <c r="D339" s="235" t="s">
        <v>173</v>
      </c>
      <c r="E339" s="257" t="s">
        <v>21</v>
      </c>
      <c r="F339" s="258" t="s">
        <v>177</v>
      </c>
      <c r="G339" s="256"/>
      <c r="H339" s="259">
        <v>0.624</v>
      </c>
      <c r="I339" s="260"/>
      <c r="J339" s="256"/>
      <c r="K339" s="256"/>
      <c r="L339" s="261"/>
      <c r="M339" s="262"/>
      <c r="N339" s="263"/>
      <c r="O339" s="263"/>
      <c r="P339" s="263"/>
      <c r="Q339" s="263"/>
      <c r="R339" s="263"/>
      <c r="S339" s="263"/>
      <c r="T339" s="264"/>
      <c r="AT339" s="265" t="s">
        <v>173</v>
      </c>
      <c r="AU339" s="265" t="s">
        <v>82</v>
      </c>
      <c r="AV339" s="13" t="s">
        <v>171</v>
      </c>
      <c r="AW339" s="13" t="s">
        <v>35</v>
      </c>
      <c r="AX339" s="13" t="s">
        <v>80</v>
      </c>
      <c r="AY339" s="265" t="s">
        <v>164</v>
      </c>
    </row>
    <row r="340" s="1" customFormat="1" ht="25.5" customHeight="1">
      <c r="B340" s="46"/>
      <c r="C340" s="221" t="s">
        <v>429</v>
      </c>
      <c r="D340" s="221" t="s">
        <v>166</v>
      </c>
      <c r="E340" s="222" t="s">
        <v>666</v>
      </c>
      <c r="F340" s="223" t="s">
        <v>667</v>
      </c>
      <c r="G340" s="224" t="s">
        <v>169</v>
      </c>
      <c r="H340" s="225">
        <v>10</v>
      </c>
      <c r="I340" s="226"/>
      <c r="J340" s="227">
        <f>ROUND(I340*H340,2)</f>
        <v>0</v>
      </c>
      <c r="K340" s="223" t="s">
        <v>170</v>
      </c>
      <c r="L340" s="72"/>
      <c r="M340" s="228" t="s">
        <v>21</v>
      </c>
      <c r="N340" s="229" t="s">
        <v>43</v>
      </c>
      <c r="O340" s="47"/>
      <c r="P340" s="230">
        <f>O340*H340</f>
        <v>0</v>
      </c>
      <c r="Q340" s="230">
        <v>0</v>
      </c>
      <c r="R340" s="230">
        <f>Q340*H340</f>
        <v>0</v>
      </c>
      <c r="S340" s="230">
        <v>0</v>
      </c>
      <c r="T340" s="231">
        <f>S340*H340</f>
        <v>0</v>
      </c>
      <c r="AR340" s="24" t="s">
        <v>193</v>
      </c>
      <c r="AT340" s="24" t="s">
        <v>166</v>
      </c>
      <c r="AU340" s="24" t="s">
        <v>82</v>
      </c>
      <c r="AY340" s="24" t="s">
        <v>164</v>
      </c>
      <c r="BE340" s="232">
        <f>IF(N340="základní",J340,0)</f>
        <v>0</v>
      </c>
      <c r="BF340" s="232">
        <f>IF(N340="snížená",J340,0)</f>
        <v>0</v>
      </c>
      <c r="BG340" s="232">
        <f>IF(N340="zákl. přenesená",J340,0)</f>
        <v>0</v>
      </c>
      <c r="BH340" s="232">
        <f>IF(N340="sníž. přenesená",J340,0)</f>
        <v>0</v>
      </c>
      <c r="BI340" s="232">
        <f>IF(N340="nulová",J340,0)</f>
        <v>0</v>
      </c>
      <c r="BJ340" s="24" t="s">
        <v>80</v>
      </c>
      <c r="BK340" s="232">
        <f>ROUND(I340*H340,2)</f>
        <v>0</v>
      </c>
      <c r="BL340" s="24" t="s">
        <v>193</v>
      </c>
      <c r="BM340" s="24" t="s">
        <v>1129</v>
      </c>
    </row>
    <row r="341" s="11" customFormat="1">
      <c r="B341" s="233"/>
      <c r="C341" s="234"/>
      <c r="D341" s="235" t="s">
        <v>173</v>
      </c>
      <c r="E341" s="236" t="s">
        <v>21</v>
      </c>
      <c r="F341" s="237" t="s">
        <v>1061</v>
      </c>
      <c r="G341" s="234"/>
      <c r="H341" s="236" t="s">
        <v>21</v>
      </c>
      <c r="I341" s="238"/>
      <c r="J341" s="234"/>
      <c r="K341" s="234"/>
      <c r="L341" s="239"/>
      <c r="M341" s="240"/>
      <c r="N341" s="241"/>
      <c r="O341" s="241"/>
      <c r="P341" s="241"/>
      <c r="Q341" s="241"/>
      <c r="R341" s="241"/>
      <c r="S341" s="241"/>
      <c r="T341" s="242"/>
      <c r="AT341" s="243" t="s">
        <v>173</v>
      </c>
      <c r="AU341" s="243" t="s">
        <v>82</v>
      </c>
      <c r="AV341" s="11" t="s">
        <v>80</v>
      </c>
      <c r="AW341" s="11" t="s">
        <v>35</v>
      </c>
      <c r="AX341" s="11" t="s">
        <v>72</v>
      </c>
      <c r="AY341" s="243" t="s">
        <v>164</v>
      </c>
    </row>
    <row r="342" s="11" customFormat="1">
      <c r="B342" s="233"/>
      <c r="C342" s="234"/>
      <c r="D342" s="235" t="s">
        <v>173</v>
      </c>
      <c r="E342" s="236" t="s">
        <v>21</v>
      </c>
      <c r="F342" s="237" t="s">
        <v>654</v>
      </c>
      <c r="G342" s="234"/>
      <c r="H342" s="236" t="s">
        <v>21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2"/>
      <c r="AT342" s="243" t="s">
        <v>173</v>
      </c>
      <c r="AU342" s="243" t="s">
        <v>82</v>
      </c>
      <c r="AV342" s="11" t="s">
        <v>80</v>
      </c>
      <c r="AW342" s="11" t="s">
        <v>35</v>
      </c>
      <c r="AX342" s="11" t="s">
        <v>72</v>
      </c>
      <c r="AY342" s="243" t="s">
        <v>164</v>
      </c>
    </row>
    <row r="343" s="11" customFormat="1">
      <c r="B343" s="233"/>
      <c r="C343" s="234"/>
      <c r="D343" s="235" t="s">
        <v>173</v>
      </c>
      <c r="E343" s="236" t="s">
        <v>21</v>
      </c>
      <c r="F343" s="237" t="s">
        <v>669</v>
      </c>
      <c r="G343" s="234"/>
      <c r="H343" s="236" t="s">
        <v>21</v>
      </c>
      <c r="I343" s="238"/>
      <c r="J343" s="234"/>
      <c r="K343" s="234"/>
      <c r="L343" s="239"/>
      <c r="M343" s="240"/>
      <c r="N343" s="241"/>
      <c r="O343" s="241"/>
      <c r="P343" s="241"/>
      <c r="Q343" s="241"/>
      <c r="R343" s="241"/>
      <c r="S343" s="241"/>
      <c r="T343" s="242"/>
      <c r="AT343" s="243" t="s">
        <v>173</v>
      </c>
      <c r="AU343" s="243" t="s">
        <v>82</v>
      </c>
      <c r="AV343" s="11" t="s">
        <v>80</v>
      </c>
      <c r="AW343" s="11" t="s">
        <v>35</v>
      </c>
      <c r="AX343" s="11" t="s">
        <v>72</v>
      </c>
      <c r="AY343" s="243" t="s">
        <v>164</v>
      </c>
    </row>
    <row r="344" s="12" customFormat="1">
      <c r="B344" s="244"/>
      <c r="C344" s="245"/>
      <c r="D344" s="235" t="s">
        <v>173</v>
      </c>
      <c r="E344" s="246" t="s">
        <v>21</v>
      </c>
      <c r="F344" s="247" t="s">
        <v>221</v>
      </c>
      <c r="G344" s="245"/>
      <c r="H344" s="248">
        <v>10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3"/>
      <c r="AT344" s="254" t="s">
        <v>173</v>
      </c>
      <c r="AU344" s="254" t="s">
        <v>82</v>
      </c>
      <c r="AV344" s="12" t="s">
        <v>82</v>
      </c>
      <c r="AW344" s="12" t="s">
        <v>35</v>
      </c>
      <c r="AX344" s="12" t="s">
        <v>72</v>
      </c>
      <c r="AY344" s="254" t="s">
        <v>164</v>
      </c>
    </row>
    <row r="345" s="13" customFormat="1">
      <c r="B345" s="255"/>
      <c r="C345" s="256"/>
      <c r="D345" s="235" t="s">
        <v>173</v>
      </c>
      <c r="E345" s="257" t="s">
        <v>21</v>
      </c>
      <c r="F345" s="258" t="s">
        <v>177</v>
      </c>
      <c r="G345" s="256"/>
      <c r="H345" s="259">
        <v>10</v>
      </c>
      <c r="I345" s="260"/>
      <c r="J345" s="256"/>
      <c r="K345" s="256"/>
      <c r="L345" s="261"/>
      <c r="M345" s="262"/>
      <c r="N345" s="263"/>
      <c r="O345" s="263"/>
      <c r="P345" s="263"/>
      <c r="Q345" s="263"/>
      <c r="R345" s="263"/>
      <c r="S345" s="263"/>
      <c r="T345" s="264"/>
      <c r="AT345" s="265" t="s">
        <v>173</v>
      </c>
      <c r="AU345" s="265" t="s">
        <v>82</v>
      </c>
      <c r="AV345" s="13" t="s">
        <v>171</v>
      </c>
      <c r="AW345" s="13" t="s">
        <v>35</v>
      </c>
      <c r="AX345" s="13" t="s">
        <v>80</v>
      </c>
      <c r="AY345" s="265" t="s">
        <v>164</v>
      </c>
    </row>
    <row r="346" s="1" customFormat="1" ht="16.5" customHeight="1">
      <c r="B346" s="46"/>
      <c r="C346" s="266" t="s">
        <v>438</v>
      </c>
      <c r="D346" s="266" t="s">
        <v>238</v>
      </c>
      <c r="E346" s="267" t="s">
        <v>676</v>
      </c>
      <c r="F346" s="268" t="s">
        <v>677</v>
      </c>
      <c r="G346" s="269" t="s">
        <v>340</v>
      </c>
      <c r="H346" s="270">
        <v>60</v>
      </c>
      <c r="I346" s="271"/>
      <c r="J346" s="272">
        <f>ROUND(I346*H346,2)</f>
        <v>0</v>
      </c>
      <c r="K346" s="268" t="s">
        <v>21</v>
      </c>
      <c r="L346" s="273"/>
      <c r="M346" s="274" t="s">
        <v>21</v>
      </c>
      <c r="N346" s="275" t="s">
        <v>43</v>
      </c>
      <c r="O346" s="47"/>
      <c r="P346" s="230">
        <f>O346*H346</f>
        <v>0</v>
      </c>
      <c r="Q346" s="230">
        <v>0.001</v>
      </c>
      <c r="R346" s="230">
        <f>Q346*H346</f>
        <v>0.059999999999999998</v>
      </c>
      <c r="S346" s="230">
        <v>0</v>
      </c>
      <c r="T346" s="231">
        <f>S346*H346</f>
        <v>0</v>
      </c>
      <c r="AR346" s="24" t="s">
        <v>370</v>
      </c>
      <c r="AT346" s="24" t="s">
        <v>238</v>
      </c>
      <c r="AU346" s="24" t="s">
        <v>82</v>
      </c>
      <c r="AY346" s="24" t="s">
        <v>164</v>
      </c>
      <c r="BE346" s="232">
        <f>IF(N346="základní",J346,0)</f>
        <v>0</v>
      </c>
      <c r="BF346" s="232">
        <f>IF(N346="snížená",J346,0)</f>
        <v>0</v>
      </c>
      <c r="BG346" s="232">
        <f>IF(N346="zákl. přenesená",J346,0)</f>
        <v>0</v>
      </c>
      <c r="BH346" s="232">
        <f>IF(N346="sníž. přenesená",J346,0)</f>
        <v>0</v>
      </c>
      <c r="BI346" s="232">
        <f>IF(N346="nulová",J346,0)</f>
        <v>0</v>
      </c>
      <c r="BJ346" s="24" t="s">
        <v>80</v>
      </c>
      <c r="BK346" s="232">
        <f>ROUND(I346*H346,2)</f>
        <v>0</v>
      </c>
      <c r="BL346" s="24" t="s">
        <v>193</v>
      </c>
      <c r="BM346" s="24" t="s">
        <v>1130</v>
      </c>
    </row>
    <row r="347" s="11" customFormat="1">
      <c r="B347" s="233"/>
      <c r="C347" s="234"/>
      <c r="D347" s="235" t="s">
        <v>173</v>
      </c>
      <c r="E347" s="236" t="s">
        <v>21</v>
      </c>
      <c r="F347" s="237" t="s">
        <v>1061</v>
      </c>
      <c r="G347" s="234"/>
      <c r="H347" s="236" t="s">
        <v>21</v>
      </c>
      <c r="I347" s="238"/>
      <c r="J347" s="234"/>
      <c r="K347" s="234"/>
      <c r="L347" s="239"/>
      <c r="M347" s="240"/>
      <c r="N347" s="241"/>
      <c r="O347" s="241"/>
      <c r="P347" s="241"/>
      <c r="Q347" s="241"/>
      <c r="R347" s="241"/>
      <c r="S347" s="241"/>
      <c r="T347" s="242"/>
      <c r="AT347" s="243" t="s">
        <v>173</v>
      </c>
      <c r="AU347" s="243" t="s">
        <v>82</v>
      </c>
      <c r="AV347" s="11" t="s">
        <v>80</v>
      </c>
      <c r="AW347" s="11" t="s">
        <v>35</v>
      </c>
      <c r="AX347" s="11" t="s">
        <v>72</v>
      </c>
      <c r="AY347" s="243" t="s">
        <v>164</v>
      </c>
    </row>
    <row r="348" s="11" customFormat="1">
      <c r="B348" s="233"/>
      <c r="C348" s="234"/>
      <c r="D348" s="235" t="s">
        <v>173</v>
      </c>
      <c r="E348" s="236" t="s">
        <v>21</v>
      </c>
      <c r="F348" s="237" t="s">
        <v>654</v>
      </c>
      <c r="G348" s="234"/>
      <c r="H348" s="236" t="s">
        <v>21</v>
      </c>
      <c r="I348" s="238"/>
      <c r="J348" s="234"/>
      <c r="K348" s="234"/>
      <c r="L348" s="239"/>
      <c r="M348" s="240"/>
      <c r="N348" s="241"/>
      <c r="O348" s="241"/>
      <c r="P348" s="241"/>
      <c r="Q348" s="241"/>
      <c r="R348" s="241"/>
      <c r="S348" s="241"/>
      <c r="T348" s="242"/>
      <c r="AT348" s="243" t="s">
        <v>173</v>
      </c>
      <c r="AU348" s="243" t="s">
        <v>82</v>
      </c>
      <c r="AV348" s="11" t="s">
        <v>80</v>
      </c>
      <c r="AW348" s="11" t="s">
        <v>35</v>
      </c>
      <c r="AX348" s="11" t="s">
        <v>72</v>
      </c>
      <c r="AY348" s="243" t="s">
        <v>164</v>
      </c>
    </row>
    <row r="349" s="11" customFormat="1">
      <c r="B349" s="233"/>
      <c r="C349" s="234"/>
      <c r="D349" s="235" t="s">
        <v>173</v>
      </c>
      <c r="E349" s="236" t="s">
        <v>21</v>
      </c>
      <c r="F349" s="237" t="s">
        <v>669</v>
      </c>
      <c r="G349" s="234"/>
      <c r="H349" s="236" t="s">
        <v>21</v>
      </c>
      <c r="I349" s="238"/>
      <c r="J349" s="234"/>
      <c r="K349" s="234"/>
      <c r="L349" s="239"/>
      <c r="M349" s="240"/>
      <c r="N349" s="241"/>
      <c r="O349" s="241"/>
      <c r="P349" s="241"/>
      <c r="Q349" s="241"/>
      <c r="R349" s="241"/>
      <c r="S349" s="241"/>
      <c r="T349" s="242"/>
      <c r="AT349" s="243" t="s">
        <v>173</v>
      </c>
      <c r="AU349" s="243" t="s">
        <v>82</v>
      </c>
      <c r="AV349" s="11" t="s">
        <v>80</v>
      </c>
      <c r="AW349" s="11" t="s">
        <v>35</v>
      </c>
      <c r="AX349" s="11" t="s">
        <v>72</v>
      </c>
      <c r="AY349" s="243" t="s">
        <v>164</v>
      </c>
    </row>
    <row r="350" s="12" customFormat="1">
      <c r="B350" s="244"/>
      <c r="C350" s="245"/>
      <c r="D350" s="235" t="s">
        <v>173</v>
      </c>
      <c r="E350" s="246" t="s">
        <v>21</v>
      </c>
      <c r="F350" s="247" t="s">
        <v>1067</v>
      </c>
      <c r="G350" s="245"/>
      <c r="H350" s="248">
        <v>60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AT350" s="254" t="s">
        <v>173</v>
      </c>
      <c r="AU350" s="254" t="s">
        <v>82</v>
      </c>
      <c r="AV350" s="12" t="s">
        <v>82</v>
      </c>
      <c r="AW350" s="12" t="s">
        <v>35</v>
      </c>
      <c r="AX350" s="12" t="s">
        <v>72</v>
      </c>
      <c r="AY350" s="254" t="s">
        <v>164</v>
      </c>
    </row>
    <row r="351" s="13" customFormat="1">
      <c r="B351" s="255"/>
      <c r="C351" s="256"/>
      <c r="D351" s="235" t="s">
        <v>173</v>
      </c>
      <c r="E351" s="257" t="s">
        <v>21</v>
      </c>
      <c r="F351" s="258" t="s">
        <v>177</v>
      </c>
      <c r="G351" s="256"/>
      <c r="H351" s="259">
        <v>60</v>
      </c>
      <c r="I351" s="260"/>
      <c r="J351" s="256"/>
      <c r="K351" s="256"/>
      <c r="L351" s="261"/>
      <c r="M351" s="262"/>
      <c r="N351" s="263"/>
      <c r="O351" s="263"/>
      <c r="P351" s="263"/>
      <c r="Q351" s="263"/>
      <c r="R351" s="263"/>
      <c r="S351" s="263"/>
      <c r="T351" s="264"/>
      <c r="AT351" s="265" t="s">
        <v>173</v>
      </c>
      <c r="AU351" s="265" t="s">
        <v>82</v>
      </c>
      <c r="AV351" s="13" t="s">
        <v>171</v>
      </c>
      <c r="AW351" s="13" t="s">
        <v>35</v>
      </c>
      <c r="AX351" s="13" t="s">
        <v>80</v>
      </c>
      <c r="AY351" s="265" t="s">
        <v>164</v>
      </c>
    </row>
    <row r="352" s="1" customFormat="1" ht="25.5" customHeight="1">
      <c r="B352" s="46"/>
      <c r="C352" s="221" t="s">
        <v>443</v>
      </c>
      <c r="D352" s="221" t="s">
        <v>166</v>
      </c>
      <c r="E352" s="222" t="s">
        <v>666</v>
      </c>
      <c r="F352" s="223" t="s">
        <v>667</v>
      </c>
      <c r="G352" s="224" t="s">
        <v>169</v>
      </c>
      <c r="H352" s="225">
        <v>1.04</v>
      </c>
      <c r="I352" s="226"/>
      <c r="J352" s="227">
        <f>ROUND(I352*H352,2)</f>
        <v>0</v>
      </c>
      <c r="K352" s="223" t="s">
        <v>170</v>
      </c>
      <c r="L352" s="72"/>
      <c r="M352" s="228" t="s">
        <v>21</v>
      </c>
      <c r="N352" s="229" t="s">
        <v>43</v>
      </c>
      <c r="O352" s="47"/>
      <c r="P352" s="230">
        <f>O352*H352</f>
        <v>0</v>
      </c>
      <c r="Q352" s="230">
        <v>0</v>
      </c>
      <c r="R352" s="230">
        <f>Q352*H352</f>
        <v>0</v>
      </c>
      <c r="S352" s="230">
        <v>0</v>
      </c>
      <c r="T352" s="231">
        <f>S352*H352</f>
        <v>0</v>
      </c>
      <c r="AR352" s="24" t="s">
        <v>193</v>
      </c>
      <c r="AT352" s="24" t="s">
        <v>166</v>
      </c>
      <c r="AU352" s="24" t="s">
        <v>82</v>
      </c>
      <c r="AY352" s="24" t="s">
        <v>164</v>
      </c>
      <c r="BE352" s="232">
        <f>IF(N352="základní",J352,0)</f>
        <v>0</v>
      </c>
      <c r="BF352" s="232">
        <f>IF(N352="snížená",J352,0)</f>
        <v>0</v>
      </c>
      <c r="BG352" s="232">
        <f>IF(N352="zákl. přenesená",J352,0)</f>
        <v>0</v>
      </c>
      <c r="BH352" s="232">
        <f>IF(N352="sníž. přenesená",J352,0)</f>
        <v>0</v>
      </c>
      <c r="BI352" s="232">
        <f>IF(N352="nulová",J352,0)</f>
        <v>0</v>
      </c>
      <c r="BJ352" s="24" t="s">
        <v>80</v>
      </c>
      <c r="BK352" s="232">
        <f>ROUND(I352*H352,2)</f>
        <v>0</v>
      </c>
      <c r="BL352" s="24" t="s">
        <v>193</v>
      </c>
      <c r="BM352" s="24" t="s">
        <v>1131</v>
      </c>
    </row>
    <row r="353" s="11" customFormat="1">
      <c r="B353" s="233"/>
      <c r="C353" s="234"/>
      <c r="D353" s="235" t="s">
        <v>173</v>
      </c>
      <c r="E353" s="236" t="s">
        <v>21</v>
      </c>
      <c r="F353" s="237" t="s">
        <v>1061</v>
      </c>
      <c r="G353" s="234"/>
      <c r="H353" s="236" t="s">
        <v>21</v>
      </c>
      <c r="I353" s="238"/>
      <c r="J353" s="234"/>
      <c r="K353" s="234"/>
      <c r="L353" s="239"/>
      <c r="M353" s="240"/>
      <c r="N353" s="241"/>
      <c r="O353" s="241"/>
      <c r="P353" s="241"/>
      <c r="Q353" s="241"/>
      <c r="R353" s="241"/>
      <c r="S353" s="241"/>
      <c r="T353" s="242"/>
      <c r="AT353" s="243" t="s">
        <v>173</v>
      </c>
      <c r="AU353" s="243" t="s">
        <v>82</v>
      </c>
      <c r="AV353" s="11" t="s">
        <v>80</v>
      </c>
      <c r="AW353" s="11" t="s">
        <v>35</v>
      </c>
      <c r="AX353" s="11" t="s">
        <v>72</v>
      </c>
      <c r="AY353" s="243" t="s">
        <v>164</v>
      </c>
    </row>
    <row r="354" s="11" customFormat="1">
      <c r="B354" s="233"/>
      <c r="C354" s="234"/>
      <c r="D354" s="235" t="s">
        <v>173</v>
      </c>
      <c r="E354" s="236" t="s">
        <v>21</v>
      </c>
      <c r="F354" s="237" t="s">
        <v>1069</v>
      </c>
      <c r="G354" s="234"/>
      <c r="H354" s="236" t="s">
        <v>21</v>
      </c>
      <c r="I354" s="238"/>
      <c r="J354" s="234"/>
      <c r="K354" s="234"/>
      <c r="L354" s="239"/>
      <c r="M354" s="240"/>
      <c r="N354" s="241"/>
      <c r="O354" s="241"/>
      <c r="P354" s="241"/>
      <c r="Q354" s="241"/>
      <c r="R354" s="241"/>
      <c r="S354" s="241"/>
      <c r="T354" s="242"/>
      <c r="AT354" s="243" t="s">
        <v>173</v>
      </c>
      <c r="AU354" s="243" t="s">
        <v>82</v>
      </c>
      <c r="AV354" s="11" t="s">
        <v>80</v>
      </c>
      <c r="AW354" s="11" t="s">
        <v>35</v>
      </c>
      <c r="AX354" s="11" t="s">
        <v>72</v>
      </c>
      <c r="AY354" s="243" t="s">
        <v>164</v>
      </c>
    </row>
    <row r="355" s="11" customFormat="1">
      <c r="B355" s="233"/>
      <c r="C355" s="234"/>
      <c r="D355" s="235" t="s">
        <v>173</v>
      </c>
      <c r="E355" s="236" t="s">
        <v>21</v>
      </c>
      <c r="F355" s="237" t="s">
        <v>669</v>
      </c>
      <c r="G355" s="234"/>
      <c r="H355" s="236" t="s">
        <v>21</v>
      </c>
      <c r="I355" s="238"/>
      <c r="J355" s="234"/>
      <c r="K355" s="234"/>
      <c r="L355" s="239"/>
      <c r="M355" s="240"/>
      <c r="N355" s="241"/>
      <c r="O355" s="241"/>
      <c r="P355" s="241"/>
      <c r="Q355" s="241"/>
      <c r="R355" s="241"/>
      <c r="S355" s="241"/>
      <c r="T355" s="242"/>
      <c r="AT355" s="243" t="s">
        <v>173</v>
      </c>
      <c r="AU355" s="243" t="s">
        <v>82</v>
      </c>
      <c r="AV355" s="11" t="s">
        <v>80</v>
      </c>
      <c r="AW355" s="11" t="s">
        <v>35</v>
      </c>
      <c r="AX355" s="11" t="s">
        <v>72</v>
      </c>
      <c r="AY355" s="243" t="s">
        <v>164</v>
      </c>
    </row>
    <row r="356" s="12" customFormat="1">
      <c r="B356" s="244"/>
      <c r="C356" s="245"/>
      <c r="D356" s="235" t="s">
        <v>173</v>
      </c>
      <c r="E356" s="246" t="s">
        <v>21</v>
      </c>
      <c r="F356" s="247" t="s">
        <v>1126</v>
      </c>
      <c r="G356" s="245"/>
      <c r="H356" s="248">
        <v>1.04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AT356" s="254" t="s">
        <v>173</v>
      </c>
      <c r="AU356" s="254" t="s">
        <v>82</v>
      </c>
      <c r="AV356" s="12" t="s">
        <v>82</v>
      </c>
      <c r="AW356" s="12" t="s">
        <v>35</v>
      </c>
      <c r="AX356" s="12" t="s">
        <v>72</v>
      </c>
      <c r="AY356" s="254" t="s">
        <v>164</v>
      </c>
    </row>
    <row r="357" s="13" customFormat="1">
      <c r="B357" s="255"/>
      <c r="C357" s="256"/>
      <c r="D357" s="235" t="s">
        <v>173</v>
      </c>
      <c r="E357" s="257" t="s">
        <v>21</v>
      </c>
      <c r="F357" s="258" t="s">
        <v>177</v>
      </c>
      <c r="G357" s="256"/>
      <c r="H357" s="259">
        <v>1.04</v>
      </c>
      <c r="I357" s="260"/>
      <c r="J357" s="256"/>
      <c r="K357" s="256"/>
      <c r="L357" s="261"/>
      <c r="M357" s="262"/>
      <c r="N357" s="263"/>
      <c r="O357" s="263"/>
      <c r="P357" s="263"/>
      <c r="Q357" s="263"/>
      <c r="R357" s="263"/>
      <c r="S357" s="263"/>
      <c r="T357" s="264"/>
      <c r="AT357" s="265" t="s">
        <v>173</v>
      </c>
      <c r="AU357" s="265" t="s">
        <v>82</v>
      </c>
      <c r="AV357" s="13" t="s">
        <v>171</v>
      </c>
      <c r="AW357" s="13" t="s">
        <v>35</v>
      </c>
      <c r="AX357" s="13" t="s">
        <v>80</v>
      </c>
      <c r="AY357" s="265" t="s">
        <v>164</v>
      </c>
    </row>
    <row r="358" s="1" customFormat="1" ht="16.5" customHeight="1">
      <c r="B358" s="46"/>
      <c r="C358" s="266" t="s">
        <v>449</v>
      </c>
      <c r="D358" s="266" t="s">
        <v>238</v>
      </c>
      <c r="E358" s="267" t="s">
        <v>676</v>
      </c>
      <c r="F358" s="268" t="s">
        <v>677</v>
      </c>
      <c r="G358" s="269" t="s">
        <v>340</v>
      </c>
      <c r="H358" s="270">
        <v>6.2400000000000002</v>
      </c>
      <c r="I358" s="271"/>
      <c r="J358" s="272">
        <f>ROUND(I358*H358,2)</f>
        <v>0</v>
      </c>
      <c r="K358" s="268" t="s">
        <v>21</v>
      </c>
      <c r="L358" s="273"/>
      <c r="M358" s="274" t="s">
        <v>21</v>
      </c>
      <c r="N358" s="275" t="s">
        <v>43</v>
      </c>
      <c r="O358" s="47"/>
      <c r="P358" s="230">
        <f>O358*H358</f>
        <v>0</v>
      </c>
      <c r="Q358" s="230">
        <v>0.001</v>
      </c>
      <c r="R358" s="230">
        <f>Q358*H358</f>
        <v>0.0062400000000000008</v>
      </c>
      <c r="S358" s="230">
        <v>0</v>
      </c>
      <c r="T358" s="231">
        <f>S358*H358</f>
        <v>0</v>
      </c>
      <c r="AR358" s="24" t="s">
        <v>370</v>
      </c>
      <c r="AT358" s="24" t="s">
        <v>238</v>
      </c>
      <c r="AU358" s="24" t="s">
        <v>82</v>
      </c>
      <c r="AY358" s="24" t="s">
        <v>164</v>
      </c>
      <c r="BE358" s="232">
        <f>IF(N358="základní",J358,0)</f>
        <v>0</v>
      </c>
      <c r="BF358" s="232">
        <f>IF(N358="snížená",J358,0)</f>
        <v>0</v>
      </c>
      <c r="BG358" s="232">
        <f>IF(N358="zákl. přenesená",J358,0)</f>
        <v>0</v>
      </c>
      <c r="BH358" s="232">
        <f>IF(N358="sníž. přenesená",J358,0)</f>
        <v>0</v>
      </c>
      <c r="BI358" s="232">
        <f>IF(N358="nulová",J358,0)</f>
        <v>0</v>
      </c>
      <c r="BJ358" s="24" t="s">
        <v>80</v>
      </c>
      <c r="BK358" s="232">
        <f>ROUND(I358*H358,2)</f>
        <v>0</v>
      </c>
      <c r="BL358" s="24" t="s">
        <v>193</v>
      </c>
      <c r="BM358" s="24" t="s">
        <v>1132</v>
      </c>
    </row>
    <row r="359" s="11" customFormat="1">
      <c r="B359" s="233"/>
      <c r="C359" s="234"/>
      <c r="D359" s="235" t="s">
        <v>173</v>
      </c>
      <c r="E359" s="236" t="s">
        <v>21</v>
      </c>
      <c r="F359" s="237" t="s">
        <v>1061</v>
      </c>
      <c r="G359" s="234"/>
      <c r="H359" s="236" t="s">
        <v>21</v>
      </c>
      <c r="I359" s="238"/>
      <c r="J359" s="234"/>
      <c r="K359" s="234"/>
      <c r="L359" s="239"/>
      <c r="M359" s="240"/>
      <c r="N359" s="241"/>
      <c r="O359" s="241"/>
      <c r="P359" s="241"/>
      <c r="Q359" s="241"/>
      <c r="R359" s="241"/>
      <c r="S359" s="241"/>
      <c r="T359" s="242"/>
      <c r="AT359" s="243" t="s">
        <v>173</v>
      </c>
      <c r="AU359" s="243" t="s">
        <v>82</v>
      </c>
      <c r="AV359" s="11" t="s">
        <v>80</v>
      </c>
      <c r="AW359" s="11" t="s">
        <v>35</v>
      </c>
      <c r="AX359" s="11" t="s">
        <v>72</v>
      </c>
      <c r="AY359" s="243" t="s">
        <v>164</v>
      </c>
    </row>
    <row r="360" s="11" customFormat="1">
      <c r="B360" s="233"/>
      <c r="C360" s="234"/>
      <c r="D360" s="235" t="s">
        <v>173</v>
      </c>
      <c r="E360" s="236" t="s">
        <v>21</v>
      </c>
      <c r="F360" s="237" t="s">
        <v>1069</v>
      </c>
      <c r="G360" s="234"/>
      <c r="H360" s="236" t="s">
        <v>21</v>
      </c>
      <c r="I360" s="238"/>
      <c r="J360" s="234"/>
      <c r="K360" s="234"/>
      <c r="L360" s="239"/>
      <c r="M360" s="240"/>
      <c r="N360" s="241"/>
      <c r="O360" s="241"/>
      <c r="P360" s="241"/>
      <c r="Q360" s="241"/>
      <c r="R360" s="241"/>
      <c r="S360" s="241"/>
      <c r="T360" s="242"/>
      <c r="AT360" s="243" t="s">
        <v>173</v>
      </c>
      <c r="AU360" s="243" t="s">
        <v>82</v>
      </c>
      <c r="AV360" s="11" t="s">
        <v>80</v>
      </c>
      <c r="AW360" s="11" t="s">
        <v>35</v>
      </c>
      <c r="AX360" s="11" t="s">
        <v>72</v>
      </c>
      <c r="AY360" s="243" t="s">
        <v>164</v>
      </c>
    </row>
    <row r="361" s="11" customFormat="1">
      <c r="B361" s="233"/>
      <c r="C361" s="234"/>
      <c r="D361" s="235" t="s">
        <v>173</v>
      </c>
      <c r="E361" s="236" t="s">
        <v>21</v>
      </c>
      <c r="F361" s="237" t="s">
        <v>669</v>
      </c>
      <c r="G361" s="234"/>
      <c r="H361" s="236" t="s">
        <v>21</v>
      </c>
      <c r="I361" s="238"/>
      <c r="J361" s="234"/>
      <c r="K361" s="234"/>
      <c r="L361" s="239"/>
      <c r="M361" s="240"/>
      <c r="N361" s="241"/>
      <c r="O361" s="241"/>
      <c r="P361" s="241"/>
      <c r="Q361" s="241"/>
      <c r="R361" s="241"/>
      <c r="S361" s="241"/>
      <c r="T361" s="242"/>
      <c r="AT361" s="243" t="s">
        <v>173</v>
      </c>
      <c r="AU361" s="243" t="s">
        <v>82</v>
      </c>
      <c r="AV361" s="11" t="s">
        <v>80</v>
      </c>
      <c r="AW361" s="11" t="s">
        <v>35</v>
      </c>
      <c r="AX361" s="11" t="s">
        <v>72</v>
      </c>
      <c r="AY361" s="243" t="s">
        <v>164</v>
      </c>
    </row>
    <row r="362" s="12" customFormat="1">
      <c r="B362" s="244"/>
      <c r="C362" s="245"/>
      <c r="D362" s="235" t="s">
        <v>173</v>
      </c>
      <c r="E362" s="246" t="s">
        <v>21</v>
      </c>
      <c r="F362" s="247" t="s">
        <v>1133</v>
      </c>
      <c r="G362" s="245"/>
      <c r="H362" s="248">
        <v>6.2400000000000002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AT362" s="254" t="s">
        <v>173</v>
      </c>
      <c r="AU362" s="254" t="s">
        <v>82</v>
      </c>
      <c r="AV362" s="12" t="s">
        <v>82</v>
      </c>
      <c r="AW362" s="12" t="s">
        <v>35</v>
      </c>
      <c r="AX362" s="12" t="s">
        <v>72</v>
      </c>
      <c r="AY362" s="254" t="s">
        <v>164</v>
      </c>
    </row>
    <row r="363" s="13" customFormat="1">
      <c r="B363" s="255"/>
      <c r="C363" s="256"/>
      <c r="D363" s="235" t="s">
        <v>173</v>
      </c>
      <c r="E363" s="257" t="s">
        <v>21</v>
      </c>
      <c r="F363" s="258" t="s">
        <v>177</v>
      </c>
      <c r="G363" s="256"/>
      <c r="H363" s="259">
        <v>6.2400000000000002</v>
      </c>
      <c r="I363" s="260"/>
      <c r="J363" s="256"/>
      <c r="K363" s="256"/>
      <c r="L363" s="261"/>
      <c r="M363" s="262"/>
      <c r="N363" s="263"/>
      <c r="O363" s="263"/>
      <c r="P363" s="263"/>
      <c r="Q363" s="263"/>
      <c r="R363" s="263"/>
      <c r="S363" s="263"/>
      <c r="T363" s="264"/>
      <c r="AT363" s="265" t="s">
        <v>173</v>
      </c>
      <c r="AU363" s="265" t="s">
        <v>82</v>
      </c>
      <c r="AV363" s="13" t="s">
        <v>171</v>
      </c>
      <c r="AW363" s="13" t="s">
        <v>35</v>
      </c>
      <c r="AX363" s="13" t="s">
        <v>80</v>
      </c>
      <c r="AY363" s="265" t="s">
        <v>164</v>
      </c>
    </row>
    <row r="364" s="1" customFormat="1" ht="38.25" customHeight="1">
      <c r="B364" s="46"/>
      <c r="C364" s="221" t="s">
        <v>454</v>
      </c>
      <c r="D364" s="221" t="s">
        <v>166</v>
      </c>
      <c r="E364" s="222" t="s">
        <v>684</v>
      </c>
      <c r="F364" s="223" t="s">
        <v>685</v>
      </c>
      <c r="G364" s="224" t="s">
        <v>169</v>
      </c>
      <c r="H364" s="225">
        <v>10</v>
      </c>
      <c r="I364" s="226"/>
      <c r="J364" s="227">
        <f>ROUND(I364*H364,2)</f>
        <v>0</v>
      </c>
      <c r="K364" s="223" t="s">
        <v>170</v>
      </c>
      <c r="L364" s="72"/>
      <c r="M364" s="228" t="s">
        <v>21</v>
      </c>
      <c r="N364" s="229" t="s">
        <v>43</v>
      </c>
      <c r="O364" s="47"/>
      <c r="P364" s="230">
        <f>O364*H364</f>
        <v>0</v>
      </c>
      <c r="Q364" s="230">
        <v>0</v>
      </c>
      <c r="R364" s="230">
        <f>Q364*H364</f>
        <v>0</v>
      </c>
      <c r="S364" s="230">
        <v>0</v>
      </c>
      <c r="T364" s="231">
        <f>S364*H364</f>
        <v>0</v>
      </c>
      <c r="AR364" s="24" t="s">
        <v>193</v>
      </c>
      <c r="AT364" s="24" t="s">
        <v>166</v>
      </c>
      <c r="AU364" s="24" t="s">
        <v>82</v>
      </c>
      <c r="AY364" s="24" t="s">
        <v>164</v>
      </c>
      <c r="BE364" s="232">
        <f>IF(N364="základní",J364,0)</f>
        <v>0</v>
      </c>
      <c r="BF364" s="232">
        <f>IF(N364="snížená",J364,0)</f>
        <v>0</v>
      </c>
      <c r="BG364" s="232">
        <f>IF(N364="zákl. přenesená",J364,0)</f>
        <v>0</v>
      </c>
      <c r="BH364" s="232">
        <f>IF(N364="sníž. přenesená",J364,0)</f>
        <v>0</v>
      </c>
      <c r="BI364" s="232">
        <f>IF(N364="nulová",J364,0)</f>
        <v>0</v>
      </c>
      <c r="BJ364" s="24" t="s">
        <v>80</v>
      </c>
      <c r="BK364" s="232">
        <f>ROUND(I364*H364,2)</f>
        <v>0</v>
      </c>
      <c r="BL364" s="24" t="s">
        <v>193</v>
      </c>
      <c r="BM364" s="24" t="s">
        <v>1134</v>
      </c>
    </row>
    <row r="365" s="11" customFormat="1">
      <c r="B365" s="233"/>
      <c r="C365" s="234"/>
      <c r="D365" s="235" t="s">
        <v>173</v>
      </c>
      <c r="E365" s="236" t="s">
        <v>21</v>
      </c>
      <c r="F365" s="237" t="s">
        <v>1061</v>
      </c>
      <c r="G365" s="234"/>
      <c r="H365" s="236" t="s">
        <v>21</v>
      </c>
      <c r="I365" s="238"/>
      <c r="J365" s="234"/>
      <c r="K365" s="234"/>
      <c r="L365" s="239"/>
      <c r="M365" s="240"/>
      <c r="N365" s="241"/>
      <c r="O365" s="241"/>
      <c r="P365" s="241"/>
      <c r="Q365" s="241"/>
      <c r="R365" s="241"/>
      <c r="S365" s="241"/>
      <c r="T365" s="242"/>
      <c r="AT365" s="243" t="s">
        <v>173</v>
      </c>
      <c r="AU365" s="243" t="s">
        <v>82</v>
      </c>
      <c r="AV365" s="11" t="s">
        <v>80</v>
      </c>
      <c r="AW365" s="11" t="s">
        <v>35</v>
      </c>
      <c r="AX365" s="11" t="s">
        <v>72</v>
      </c>
      <c r="AY365" s="243" t="s">
        <v>164</v>
      </c>
    </row>
    <row r="366" s="11" customFormat="1">
      <c r="B366" s="233"/>
      <c r="C366" s="234"/>
      <c r="D366" s="235" t="s">
        <v>173</v>
      </c>
      <c r="E366" s="236" t="s">
        <v>21</v>
      </c>
      <c r="F366" s="237" t="s">
        <v>654</v>
      </c>
      <c r="G366" s="234"/>
      <c r="H366" s="236" t="s">
        <v>21</v>
      </c>
      <c r="I366" s="238"/>
      <c r="J366" s="234"/>
      <c r="K366" s="234"/>
      <c r="L366" s="239"/>
      <c r="M366" s="240"/>
      <c r="N366" s="241"/>
      <c r="O366" s="241"/>
      <c r="P366" s="241"/>
      <c r="Q366" s="241"/>
      <c r="R366" s="241"/>
      <c r="S366" s="241"/>
      <c r="T366" s="242"/>
      <c r="AT366" s="243" t="s">
        <v>173</v>
      </c>
      <c r="AU366" s="243" t="s">
        <v>82</v>
      </c>
      <c r="AV366" s="11" t="s">
        <v>80</v>
      </c>
      <c r="AW366" s="11" t="s">
        <v>35</v>
      </c>
      <c r="AX366" s="11" t="s">
        <v>72</v>
      </c>
      <c r="AY366" s="243" t="s">
        <v>164</v>
      </c>
    </row>
    <row r="367" s="11" customFormat="1">
      <c r="B367" s="233"/>
      <c r="C367" s="234"/>
      <c r="D367" s="235" t="s">
        <v>173</v>
      </c>
      <c r="E367" s="236" t="s">
        <v>21</v>
      </c>
      <c r="F367" s="237" t="s">
        <v>687</v>
      </c>
      <c r="G367" s="234"/>
      <c r="H367" s="236" t="s">
        <v>21</v>
      </c>
      <c r="I367" s="238"/>
      <c r="J367" s="234"/>
      <c r="K367" s="234"/>
      <c r="L367" s="239"/>
      <c r="M367" s="240"/>
      <c r="N367" s="241"/>
      <c r="O367" s="241"/>
      <c r="P367" s="241"/>
      <c r="Q367" s="241"/>
      <c r="R367" s="241"/>
      <c r="S367" s="241"/>
      <c r="T367" s="242"/>
      <c r="AT367" s="243" t="s">
        <v>173</v>
      </c>
      <c r="AU367" s="243" t="s">
        <v>82</v>
      </c>
      <c r="AV367" s="11" t="s">
        <v>80</v>
      </c>
      <c r="AW367" s="11" t="s">
        <v>35</v>
      </c>
      <c r="AX367" s="11" t="s">
        <v>72</v>
      </c>
      <c r="AY367" s="243" t="s">
        <v>164</v>
      </c>
    </row>
    <row r="368" s="12" customFormat="1">
      <c r="B368" s="244"/>
      <c r="C368" s="245"/>
      <c r="D368" s="235" t="s">
        <v>173</v>
      </c>
      <c r="E368" s="246" t="s">
        <v>21</v>
      </c>
      <c r="F368" s="247" t="s">
        <v>221</v>
      </c>
      <c r="G368" s="245"/>
      <c r="H368" s="248">
        <v>10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3"/>
      <c r="AT368" s="254" t="s">
        <v>173</v>
      </c>
      <c r="AU368" s="254" t="s">
        <v>82</v>
      </c>
      <c r="AV368" s="12" t="s">
        <v>82</v>
      </c>
      <c r="AW368" s="12" t="s">
        <v>35</v>
      </c>
      <c r="AX368" s="12" t="s">
        <v>72</v>
      </c>
      <c r="AY368" s="254" t="s">
        <v>164</v>
      </c>
    </row>
    <row r="369" s="11" customFormat="1">
      <c r="B369" s="233"/>
      <c r="C369" s="234"/>
      <c r="D369" s="235" t="s">
        <v>173</v>
      </c>
      <c r="E369" s="236" t="s">
        <v>21</v>
      </c>
      <c r="F369" s="237" t="s">
        <v>688</v>
      </c>
      <c r="G369" s="234"/>
      <c r="H369" s="236" t="s">
        <v>21</v>
      </c>
      <c r="I369" s="238"/>
      <c r="J369" s="234"/>
      <c r="K369" s="234"/>
      <c r="L369" s="239"/>
      <c r="M369" s="240"/>
      <c r="N369" s="241"/>
      <c r="O369" s="241"/>
      <c r="P369" s="241"/>
      <c r="Q369" s="241"/>
      <c r="R369" s="241"/>
      <c r="S369" s="241"/>
      <c r="T369" s="242"/>
      <c r="AT369" s="243" t="s">
        <v>173</v>
      </c>
      <c r="AU369" s="243" t="s">
        <v>82</v>
      </c>
      <c r="AV369" s="11" t="s">
        <v>80</v>
      </c>
      <c r="AW369" s="11" t="s">
        <v>35</v>
      </c>
      <c r="AX369" s="11" t="s">
        <v>72</v>
      </c>
      <c r="AY369" s="243" t="s">
        <v>164</v>
      </c>
    </row>
    <row r="370" s="13" customFormat="1">
      <c r="B370" s="255"/>
      <c r="C370" s="256"/>
      <c r="D370" s="235" t="s">
        <v>173</v>
      </c>
      <c r="E370" s="257" t="s">
        <v>21</v>
      </c>
      <c r="F370" s="258" t="s">
        <v>177</v>
      </c>
      <c r="G370" s="256"/>
      <c r="H370" s="259">
        <v>10</v>
      </c>
      <c r="I370" s="260"/>
      <c r="J370" s="256"/>
      <c r="K370" s="256"/>
      <c r="L370" s="261"/>
      <c r="M370" s="262"/>
      <c r="N370" s="263"/>
      <c r="O370" s="263"/>
      <c r="P370" s="263"/>
      <c r="Q370" s="263"/>
      <c r="R370" s="263"/>
      <c r="S370" s="263"/>
      <c r="T370" s="264"/>
      <c r="AT370" s="265" t="s">
        <v>173</v>
      </c>
      <c r="AU370" s="265" t="s">
        <v>82</v>
      </c>
      <c r="AV370" s="13" t="s">
        <v>171</v>
      </c>
      <c r="AW370" s="13" t="s">
        <v>35</v>
      </c>
      <c r="AX370" s="13" t="s">
        <v>80</v>
      </c>
      <c r="AY370" s="265" t="s">
        <v>164</v>
      </c>
    </row>
    <row r="371" s="1" customFormat="1" ht="38.25" customHeight="1">
      <c r="B371" s="46"/>
      <c r="C371" s="266" t="s">
        <v>462</v>
      </c>
      <c r="D371" s="266" t="s">
        <v>238</v>
      </c>
      <c r="E371" s="267" t="s">
        <v>690</v>
      </c>
      <c r="F371" s="268" t="s">
        <v>691</v>
      </c>
      <c r="G371" s="269" t="s">
        <v>340</v>
      </c>
      <c r="H371" s="270">
        <v>25</v>
      </c>
      <c r="I371" s="271"/>
      <c r="J371" s="272">
        <f>ROUND(I371*H371,2)</f>
        <v>0</v>
      </c>
      <c r="K371" s="268" t="s">
        <v>21</v>
      </c>
      <c r="L371" s="273"/>
      <c r="M371" s="274" t="s">
        <v>21</v>
      </c>
      <c r="N371" s="275" t="s">
        <v>43</v>
      </c>
      <c r="O371" s="47"/>
      <c r="P371" s="230">
        <f>O371*H371</f>
        <v>0</v>
      </c>
      <c r="Q371" s="230">
        <v>0.001</v>
      </c>
      <c r="R371" s="230">
        <f>Q371*H371</f>
        <v>0.025000000000000001</v>
      </c>
      <c r="S371" s="230">
        <v>0</v>
      </c>
      <c r="T371" s="231">
        <f>S371*H371</f>
        <v>0</v>
      </c>
      <c r="AR371" s="24" t="s">
        <v>370</v>
      </c>
      <c r="AT371" s="24" t="s">
        <v>238</v>
      </c>
      <c r="AU371" s="24" t="s">
        <v>82</v>
      </c>
      <c r="AY371" s="24" t="s">
        <v>164</v>
      </c>
      <c r="BE371" s="232">
        <f>IF(N371="základní",J371,0)</f>
        <v>0</v>
      </c>
      <c r="BF371" s="232">
        <f>IF(N371="snížená",J371,0)</f>
        <v>0</v>
      </c>
      <c r="BG371" s="232">
        <f>IF(N371="zákl. přenesená",J371,0)</f>
        <v>0</v>
      </c>
      <c r="BH371" s="232">
        <f>IF(N371="sníž. přenesená",J371,0)</f>
        <v>0</v>
      </c>
      <c r="BI371" s="232">
        <f>IF(N371="nulová",J371,0)</f>
        <v>0</v>
      </c>
      <c r="BJ371" s="24" t="s">
        <v>80</v>
      </c>
      <c r="BK371" s="232">
        <f>ROUND(I371*H371,2)</f>
        <v>0</v>
      </c>
      <c r="BL371" s="24" t="s">
        <v>193</v>
      </c>
      <c r="BM371" s="24" t="s">
        <v>1135</v>
      </c>
    </row>
    <row r="372" s="11" customFormat="1">
      <c r="B372" s="233"/>
      <c r="C372" s="234"/>
      <c r="D372" s="235" t="s">
        <v>173</v>
      </c>
      <c r="E372" s="236" t="s">
        <v>21</v>
      </c>
      <c r="F372" s="237" t="s">
        <v>688</v>
      </c>
      <c r="G372" s="234"/>
      <c r="H372" s="236" t="s">
        <v>21</v>
      </c>
      <c r="I372" s="238"/>
      <c r="J372" s="234"/>
      <c r="K372" s="234"/>
      <c r="L372" s="239"/>
      <c r="M372" s="240"/>
      <c r="N372" s="241"/>
      <c r="O372" s="241"/>
      <c r="P372" s="241"/>
      <c r="Q372" s="241"/>
      <c r="R372" s="241"/>
      <c r="S372" s="241"/>
      <c r="T372" s="242"/>
      <c r="AT372" s="243" t="s">
        <v>173</v>
      </c>
      <c r="AU372" s="243" t="s">
        <v>82</v>
      </c>
      <c r="AV372" s="11" t="s">
        <v>80</v>
      </c>
      <c r="AW372" s="11" t="s">
        <v>35</v>
      </c>
      <c r="AX372" s="11" t="s">
        <v>72</v>
      </c>
      <c r="AY372" s="243" t="s">
        <v>164</v>
      </c>
    </row>
    <row r="373" s="11" customFormat="1">
      <c r="B373" s="233"/>
      <c r="C373" s="234"/>
      <c r="D373" s="235" t="s">
        <v>173</v>
      </c>
      <c r="E373" s="236" t="s">
        <v>21</v>
      </c>
      <c r="F373" s="237" t="s">
        <v>1061</v>
      </c>
      <c r="G373" s="234"/>
      <c r="H373" s="236" t="s">
        <v>21</v>
      </c>
      <c r="I373" s="238"/>
      <c r="J373" s="234"/>
      <c r="K373" s="234"/>
      <c r="L373" s="239"/>
      <c r="M373" s="240"/>
      <c r="N373" s="241"/>
      <c r="O373" s="241"/>
      <c r="P373" s="241"/>
      <c r="Q373" s="241"/>
      <c r="R373" s="241"/>
      <c r="S373" s="241"/>
      <c r="T373" s="242"/>
      <c r="AT373" s="243" t="s">
        <v>173</v>
      </c>
      <c r="AU373" s="243" t="s">
        <v>82</v>
      </c>
      <c r="AV373" s="11" t="s">
        <v>80</v>
      </c>
      <c r="AW373" s="11" t="s">
        <v>35</v>
      </c>
      <c r="AX373" s="11" t="s">
        <v>72</v>
      </c>
      <c r="AY373" s="243" t="s">
        <v>164</v>
      </c>
    </row>
    <row r="374" s="11" customFormat="1">
      <c r="B374" s="233"/>
      <c r="C374" s="234"/>
      <c r="D374" s="235" t="s">
        <v>173</v>
      </c>
      <c r="E374" s="236" t="s">
        <v>21</v>
      </c>
      <c r="F374" s="237" t="s">
        <v>654</v>
      </c>
      <c r="G374" s="234"/>
      <c r="H374" s="236" t="s">
        <v>21</v>
      </c>
      <c r="I374" s="238"/>
      <c r="J374" s="234"/>
      <c r="K374" s="234"/>
      <c r="L374" s="239"/>
      <c r="M374" s="240"/>
      <c r="N374" s="241"/>
      <c r="O374" s="241"/>
      <c r="P374" s="241"/>
      <c r="Q374" s="241"/>
      <c r="R374" s="241"/>
      <c r="S374" s="241"/>
      <c r="T374" s="242"/>
      <c r="AT374" s="243" t="s">
        <v>173</v>
      </c>
      <c r="AU374" s="243" t="s">
        <v>82</v>
      </c>
      <c r="AV374" s="11" t="s">
        <v>80</v>
      </c>
      <c r="AW374" s="11" t="s">
        <v>35</v>
      </c>
      <c r="AX374" s="11" t="s">
        <v>72</v>
      </c>
      <c r="AY374" s="243" t="s">
        <v>164</v>
      </c>
    </row>
    <row r="375" s="11" customFormat="1">
      <c r="B375" s="233"/>
      <c r="C375" s="234"/>
      <c r="D375" s="235" t="s">
        <v>173</v>
      </c>
      <c r="E375" s="236" t="s">
        <v>21</v>
      </c>
      <c r="F375" s="237" t="s">
        <v>687</v>
      </c>
      <c r="G375" s="234"/>
      <c r="H375" s="236" t="s">
        <v>21</v>
      </c>
      <c r="I375" s="238"/>
      <c r="J375" s="234"/>
      <c r="K375" s="234"/>
      <c r="L375" s="239"/>
      <c r="M375" s="240"/>
      <c r="N375" s="241"/>
      <c r="O375" s="241"/>
      <c r="P375" s="241"/>
      <c r="Q375" s="241"/>
      <c r="R375" s="241"/>
      <c r="S375" s="241"/>
      <c r="T375" s="242"/>
      <c r="AT375" s="243" t="s">
        <v>173</v>
      </c>
      <c r="AU375" s="243" t="s">
        <v>82</v>
      </c>
      <c r="AV375" s="11" t="s">
        <v>80</v>
      </c>
      <c r="AW375" s="11" t="s">
        <v>35</v>
      </c>
      <c r="AX375" s="11" t="s">
        <v>72</v>
      </c>
      <c r="AY375" s="243" t="s">
        <v>164</v>
      </c>
    </row>
    <row r="376" s="12" customFormat="1">
      <c r="B376" s="244"/>
      <c r="C376" s="245"/>
      <c r="D376" s="235" t="s">
        <v>173</v>
      </c>
      <c r="E376" s="246" t="s">
        <v>21</v>
      </c>
      <c r="F376" s="247" t="s">
        <v>1136</v>
      </c>
      <c r="G376" s="245"/>
      <c r="H376" s="248">
        <v>25</v>
      </c>
      <c r="I376" s="249"/>
      <c r="J376" s="245"/>
      <c r="K376" s="245"/>
      <c r="L376" s="250"/>
      <c r="M376" s="251"/>
      <c r="N376" s="252"/>
      <c r="O376" s="252"/>
      <c r="P376" s="252"/>
      <c r="Q376" s="252"/>
      <c r="R376" s="252"/>
      <c r="S376" s="252"/>
      <c r="T376" s="253"/>
      <c r="AT376" s="254" t="s">
        <v>173</v>
      </c>
      <c r="AU376" s="254" t="s">
        <v>82</v>
      </c>
      <c r="AV376" s="12" t="s">
        <v>82</v>
      </c>
      <c r="AW376" s="12" t="s">
        <v>35</v>
      </c>
      <c r="AX376" s="12" t="s">
        <v>72</v>
      </c>
      <c r="AY376" s="254" t="s">
        <v>164</v>
      </c>
    </row>
    <row r="377" s="13" customFormat="1">
      <c r="B377" s="255"/>
      <c r="C377" s="256"/>
      <c r="D377" s="235" t="s">
        <v>173</v>
      </c>
      <c r="E377" s="257" t="s">
        <v>21</v>
      </c>
      <c r="F377" s="258" t="s">
        <v>177</v>
      </c>
      <c r="G377" s="256"/>
      <c r="H377" s="259">
        <v>25</v>
      </c>
      <c r="I377" s="260"/>
      <c r="J377" s="256"/>
      <c r="K377" s="256"/>
      <c r="L377" s="261"/>
      <c r="M377" s="262"/>
      <c r="N377" s="263"/>
      <c r="O377" s="263"/>
      <c r="P377" s="263"/>
      <c r="Q377" s="263"/>
      <c r="R377" s="263"/>
      <c r="S377" s="263"/>
      <c r="T377" s="264"/>
      <c r="AT377" s="265" t="s">
        <v>173</v>
      </c>
      <c r="AU377" s="265" t="s">
        <v>82</v>
      </c>
      <c r="AV377" s="13" t="s">
        <v>171</v>
      </c>
      <c r="AW377" s="13" t="s">
        <v>35</v>
      </c>
      <c r="AX377" s="13" t="s">
        <v>80</v>
      </c>
      <c r="AY377" s="265" t="s">
        <v>164</v>
      </c>
    </row>
    <row r="378" s="1" customFormat="1" ht="25.5" customHeight="1">
      <c r="B378" s="46"/>
      <c r="C378" s="221" t="s">
        <v>467</v>
      </c>
      <c r="D378" s="221" t="s">
        <v>166</v>
      </c>
      <c r="E378" s="222" t="s">
        <v>706</v>
      </c>
      <c r="F378" s="223" t="s">
        <v>707</v>
      </c>
      <c r="G378" s="224" t="s">
        <v>228</v>
      </c>
      <c r="H378" s="225">
        <v>0.098000000000000004</v>
      </c>
      <c r="I378" s="226"/>
      <c r="J378" s="227">
        <f>ROUND(I378*H378,2)</f>
        <v>0</v>
      </c>
      <c r="K378" s="223" t="s">
        <v>170</v>
      </c>
      <c r="L378" s="72"/>
      <c r="M378" s="228" t="s">
        <v>21</v>
      </c>
      <c r="N378" s="229" t="s">
        <v>43</v>
      </c>
      <c r="O378" s="47"/>
      <c r="P378" s="230">
        <f>O378*H378</f>
        <v>0</v>
      </c>
      <c r="Q378" s="230">
        <v>0</v>
      </c>
      <c r="R378" s="230">
        <f>Q378*H378</f>
        <v>0</v>
      </c>
      <c r="S378" s="230">
        <v>0</v>
      </c>
      <c r="T378" s="231">
        <f>S378*H378</f>
        <v>0</v>
      </c>
      <c r="AR378" s="24" t="s">
        <v>193</v>
      </c>
      <c r="AT378" s="24" t="s">
        <v>166</v>
      </c>
      <c r="AU378" s="24" t="s">
        <v>82</v>
      </c>
      <c r="AY378" s="24" t="s">
        <v>164</v>
      </c>
      <c r="BE378" s="232">
        <f>IF(N378="základní",J378,0)</f>
        <v>0</v>
      </c>
      <c r="BF378" s="232">
        <f>IF(N378="snížená",J378,0)</f>
        <v>0</v>
      </c>
      <c r="BG378" s="232">
        <f>IF(N378="zákl. přenesená",J378,0)</f>
        <v>0</v>
      </c>
      <c r="BH378" s="232">
        <f>IF(N378="sníž. přenesená",J378,0)</f>
        <v>0</v>
      </c>
      <c r="BI378" s="232">
        <f>IF(N378="nulová",J378,0)</f>
        <v>0</v>
      </c>
      <c r="BJ378" s="24" t="s">
        <v>80</v>
      </c>
      <c r="BK378" s="232">
        <f>ROUND(I378*H378,2)</f>
        <v>0</v>
      </c>
      <c r="BL378" s="24" t="s">
        <v>193</v>
      </c>
      <c r="BM378" s="24" t="s">
        <v>1137</v>
      </c>
    </row>
    <row r="379" s="1" customFormat="1" ht="38.25" customHeight="1">
      <c r="B379" s="46"/>
      <c r="C379" s="221" t="s">
        <v>474</v>
      </c>
      <c r="D379" s="221" t="s">
        <v>166</v>
      </c>
      <c r="E379" s="222" t="s">
        <v>710</v>
      </c>
      <c r="F379" s="223" t="s">
        <v>711</v>
      </c>
      <c r="G379" s="224" t="s">
        <v>228</v>
      </c>
      <c r="H379" s="225">
        <v>0.098000000000000004</v>
      </c>
      <c r="I379" s="226"/>
      <c r="J379" s="227">
        <f>ROUND(I379*H379,2)</f>
        <v>0</v>
      </c>
      <c r="K379" s="223" t="s">
        <v>170</v>
      </c>
      <c r="L379" s="72"/>
      <c r="M379" s="228" t="s">
        <v>21</v>
      </c>
      <c r="N379" s="290" t="s">
        <v>43</v>
      </c>
      <c r="O379" s="291"/>
      <c r="P379" s="292">
        <f>O379*H379</f>
        <v>0</v>
      </c>
      <c r="Q379" s="292">
        <v>0</v>
      </c>
      <c r="R379" s="292">
        <f>Q379*H379</f>
        <v>0</v>
      </c>
      <c r="S379" s="292">
        <v>0</v>
      </c>
      <c r="T379" s="293">
        <f>S379*H379</f>
        <v>0</v>
      </c>
      <c r="AR379" s="24" t="s">
        <v>193</v>
      </c>
      <c r="AT379" s="24" t="s">
        <v>166</v>
      </c>
      <c r="AU379" s="24" t="s">
        <v>82</v>
      </c>
      <c r="AY379" s="24" t="s">
        <v>164</v>
      </c>
      <c r="BE379" s="232">
        <f>IF(N379="základní",J379,0)</f>
        <v>0</v>
      </c>
      <c r="BF379" s="232">
        <f>IF(N379="snížená",J379,0)</f>
        <v>0</v>
      </c>
      <c r="BG379" s="232">
        <f>IF(N379="zákl. přenesená",J379,0)</f>
        <v>0</v>
      </c>
      <c r="BH379" s="232">
        <f>IF(N379="sníž. přenesená",J379,0)</f>
        <v>0</v>
      </c>
      <c r="BI379" s="232">
        <f>IF(N379="nulová",J379,0)</f>
        <v>0</v>
      </c>
      <c r="BJ379" s="24" t="s">
        <v>80</v>
      </c>
      <c r="BK379" s="232">
        <f>ROUND(I379*H379,2)</f>
        <v>0</v>
      </c>
      <c r="BL379" s="24" t="s">
        <v>193</v>
      </c>
      <c r="BM379" s="24" t="s">
        <v>1138</v>
      </c>
    </row>
    <row r="380" s="1" customFormat="1" ht="6.96" customHeight="1">
      <c r="B380" s="67"/>
      <c r="C380" s="68"/>
      <c r="D380" s="68"/>
      <c r="E380" s="68"/>
      <c r="F380" s="68"/>
      <c r="G380" s="68"/>
      <c r="H380" s="68"/>
      <c r="I380" s="166"/>
      <c r="J380" s="68"/>
      <c r="K380" s="68"/>
      <c r="L380" s="72"/>
    </row>
  </sheetData>
  <sheetProtection sheet="1" autoFilter="0" formatColumns="0" formatRows="0" objects="1" scenarios="1" spinCount="100000" saltValue="TdutFyzmmHFU6Qb1SyY4TzHa1zI3fJCIPJU28Jf4bSuCCbBBeKBfMlQwJ2NTmiZB26aO8IJRbr8b8mVkOi0gAw==" hashValue="nTH3lTtVKHBTx5TGQstmsV3pqg2hK2HJGdPZZB00mYPE/5OiuMxRgq0qH7gGaT4ZPn/6E6TFypMry08lsJAx6A==" algorithmName="SHA-512" password="CC35"/>
  <autoFilter ref="C86:K379"/>
  <mergeCells count="10">
    <mergeCell ref="E7:H7"/>
    <mergeCell ref="E9:H9"/>
    <mergeCell ref="E24:H24"/>
    <mergeCell ref="E45:H45"/>
    <mergeCell ref="E47:H47"/>
    <mergeCell ref="J51:J52"/>
    <mergeCell ref="E77:H77"/>
    <mergeCell ref="E79:H79"/>
    <mergeCell ref="G1:H1"/>
    <mergeCell ref="L2:V2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110</v>
      </c>
      <c r="G1" s="139" t="s">
        <v>111</v>
      </c>
      <c r="H1" s="139"/>
      <c r="I1" s="140"/>
      <c r="J1" s="139" t="s">
        <v>112</v>
      </c>
      <c r="K1" s="138" t="s">
        <v>113</v>
      </c>
      <c r="L1" s="139" t="s">
        <v>114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97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82</v>
      </c>
    </row>
    <row r="4" ht="36.96" customHeight="1">
      <c r="B4" s="28"/>
      <c r="C4" s="29"/>
      <c r="D4" s="30" t="s">
        <v>115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Oprava podlah v dílnách areálu TSS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116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1139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26. 7. 2017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">
        <v>21</v>
      </c>
      <c r="K14" s="51"/>
    </row>
    <row r="15" s="1" customFormat="1" ht="18" customHeight="1">
      <c r="B15" s="46"/>
      <c r="C15" s="47"/>
      <c r="D15" s="47"/>
      <c r="E15" s="35" t="s">
        <v>29</v>
      </c>
      <c r="F15" s="47"/>
      <c r="G15" s="47"/>
      <c r="H15" s="47"/>
      <c r="I15" s="146" t="s">
        <v>30</v>
      </c>
      <c r="J15" s="35" t="s">
        <v>21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">
        <v>21</v>
      </c>
      <c r="K20" s="51"/>
    </row>
    <row r="21" s="1" customFormat="1" ht="18" customHeight="1">
      <c r="B21" s="46"/>
      <c r="C21" s="47"/>
      <c r="D21" s="47"/>
      <c r="E21" s="35" t="s">
        <v>34</v>
      </c>
      <c r="F21" s="47"/>
      <c r="G21" s="47"/>
      <c r="H21" s="47"/>
      <c r="I21" s="146" t="s">
        <v>30</v>
      </c>
      <c r="J21" s="35" t="s">
        <v>21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36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38</v>
      </c>
      <c r="E27" s="47"/>
      <c r="F27" s="47"/>
      <c r="G27" s="47"/>
      <c r="H27" s="47"/>
      <c r="I27" s="144"/>
      <c r="J27" s="155">
        <f>ROUND(J86,2)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40</v>
      </c>
      <c r="G29" s="47"/>
      <c r="H29" s="47"/>
      <c r="I29" s="156" t="s">
        <v>39</v>
      </c>
      <c r="J29" s="52" t="s">
        <v>41</v>
      </c>
      <c r="K29" s="51"/>
    </row>
    <row r="30" s="1" customFormat="1" ht="14.4" customHeight="1">
      <c r="B30" s="46"/>
      <c r="C30" s="47"/>
      <c r="D30" s="55" t="s">
        <v>42</v>
      </c>
      <c r="E30" s="55" t="s">
        <v>43</v>
      </c>
      <c r="F30" s="157">
        <f>ROUND(SUM(BE86:BE370), 2)</f>
        <v>0</v>
      </c>
      <c r="G30" s="47"/>
      <c r="H30" s="47"/>
      <c r="I30" s="158">
        <v>0.20999999999999999</v>
      </c>
      <c r="J30" s="157">
        <f>ROUND(ROUND((SUM(BE86:BE370)), 2)*I30, 2)</f>
        <v>0</v>
      </c>
      <c r="K30" s="51"/>
    </row>
    <row r="31" s="1" customFormat="1" ht="14.4" customHeight="1">
      <c r="B31" s="46"/>
      <c r="C31" s="47"/>
      <c r="D31" s="47"/>
      <c r="E31" s="55" t="s">
        <v>44</v>
      </c>
      <c r="F31" s="157">
        <f>ROUND(SUM(BF86:BF370), 2)</f>
        <v>0</v>
      </c>
      <c r="G31" s="47"/>
      <c r="H31" s="47"/>
      <c r="I31" s="158">
        <v>0.14999999999999999</v>
      </c>
      <c r="J31" s="157">
        <f>ROUND(ROUND((SUM(BF86:BF370)),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45</v>
      </c>
      <c r="F32" s="157">
        <f>ROUND(SUM(BG86:BG370),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46</v>
      </c>
      <c r="F33" s="157">
        <f>ROUND(SUM(BH86:BH370),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47</v>
      </c>
      <c r="F34" s="157">
        <f>ROUND(SUM(BI86:BI370),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48</v>
      </c>
      <c r="E36" s="98"/>
      <c r="F36" s="98"/>
      <c r="G36" s="161" t="s">
        <v>49</v>
      </c>
      <c r="H36" s="162" t="s">
        <v>50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118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Oprava podlah v dílnách areálu TSS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116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2017-133-07 - m.č.118 - dílna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ul.Soudní 988, Praha 4</v>
      </c>
      <c r="G49" s="47"/>
      <c r="H49" s="47"/>
      <c r="I49" s="146" t="s">
        <v>25</v>
      </c>
      <c r="J49" s="147" t="str">
        <f>IF(J12="","",J12)</f>
        <v>26. 7. 2017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Vězeňská služba ČR Soudní 1672/1a, Praha 4</v>
      </c>
      <c r="G51" s="47"/>
      <c r="H51" s="47"/>
      <c r="I51" s="146" t="s">
        <v>33</v>
      </c>
      <c r="J51" s="44" t="str">
        <f>E21</f>
        <v>Arch.Ing. Lubomír Hromádko, Lamačova 858,Praha 5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119</v>
      </c>
      <c r="D54" s="159"/>
      <c r="E54" s="159"/>
      <c r="F54" s="159"/>
      <c r="G54" s="159"/>
      <c r="H54" s="159"/>
      <c r="I54" s="173"/>
      <c r="J54" s="174" t="s">
        <v>120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121</v>
      </c>
      <c r="D56" s="47"/>
      <c r="E56" s="47"/>
      <c r="F56" s="47"/>
      <c r="G56" s="47"/>
      <c r="H56" s="47"/>
      <c r="I56" s="144"/>
      <c r="J56" s="155">
        <f>J86</f>
        <v>0</v>
      </c>
      <c r="K56" s="51"/>
      <c r="AU56" s="24" t="s">
        <v>122</v>
      </c>
    </row>
    <row r="57" s="7" customFormat="1" ht="24.96" customHeight="1">
      <c r="B57" s="177"/>
      <c r="C57" s="178"/>
      <c r="D57" s="179" t="s">
        <v>123</v>
      </c>
      <c r="E57" s="180"/>
      <c r="F57" s="180"/>
      <c r="G57" s="180"/>
      <c r="H57" s="180"/>
      <c r="I57" s="181"/>
      <c r="J57" s="182">
        <f>J87</f>
        <v>0</v>
      </c>
      <c r="K57" s="183"/>
    </row>
    <row r="58" s="8" customFormat="1" ht="19.92" customHeight="1">
      <c r="B58" s="184"/>
      <c r="C58" s="185"/>
      <c r="D58" s="186" t="s">
        <v>124</v>
      </c>
      <c r="E58" s="187"/>
      <c r="F58" s="187"/>
      <c r="G58" s="187"/>
      <c r="H58" s="187"/>
      <c r="I58" s="188"/>
      <c r="J58" s="189">
        <f>J88</f>
        <v>0</v>
      </c>
      <c r="K58" s="190"/>
    </row>
    <row r="59" s="8" customFormat="1" ht="19.92" customHeight="1">
      <c r="B59" s="184"/>
      <c r="C59" s="185"/>
      <c r="D59" s="186" t="s">
        <v>130</v>
      </c>
      <c r="E59" s="187"/>
      <c r="F59" s="187"/>
      <c r="G59" s="187"/>
      <c r="H59" s="187"/>
      <c r="I59" s="188"/>
      <c r="J59" s="189">
        <f>J94</f>
        <v>0</v>
      </c>
      <c r="K59" s="190"/>
    </row>
    <row r="60" s="8" customFormat="1" ht="19.92" customHeight="1">
      <c r="B60" s="184"/>
      <c r="C60" s="185"/>
      <c r="D60" s="186" t="s">
        <v>133</v>
      </c>
      <c r="E60" s="187"/>
      <c r="F60" s="187"/>
      <c r="G60" s="187"/>
      <c r="H60" s="187"/>
      <c r="I60" s="188"/>
      <c r="J60" s="189">
        <f>J143</f>
        <v>0</v>
      </c>
      <c r="K60" s="190"/>
    </row>
    <row r="61" s="8" customFormat="1" ht="19.92" customHeight="1">
      <c r="B61" s="184"/>
      <c r="C61" s="185"/>
      <c r="D61" s="186" t="s">
        <v>134</v>
      </c>
      <c r="E61" s="187"/>
      <c r="F61" s="187"/>
      <c r="G61" s="187"/>
      <c r="H61" s="187"/>
      <c r="I61" s="188"/>
      <c r="J61" s="189">
        <f>J183</f>
        <v>0</v>
      </c>
      <c r="K61" s="190"/>
    </row>
    <row r="62" s="8" customFormat="1" ht="19.92" customHeight="1">
      <c r="B62" s="184"/>
      <c r="C62" s="185"/>
      <c r="D62" s="186" t="s">
        <v>138</v>
      </c>
      <c r="E62" s="187"/>
      <c r="F62" s="187"/>
      <c r="G62" s="187"/>
      <c r="H62" s="187"/>
      <c r="I62" s="188"/>
      <c r="J62" s="189">
        <f>J229</f>
        <v>0</v>
      </c>
      <c r="K62" s="190"/>
    </row>
    <row r="63" s="8" customFormat="1" ht="19.92" customHeight="1">
      <c r="B63" s="184"/>
      <c r="C63" s="185"/>
      <c r="D63" s="186" t="s">
        <v>139</v>
      </c>
      <c r="E63" s="187"/>
      <c r="F63" s="187"/>
      <c r="G63" s="187"/>
      <c r="H63" s="187"/>
      <c r="I63" s="188"/>
      <c r="J63" s="189">
        <f>J239</f>
        <v>0</v>
      </c>
      <c r="K63" s="190"/>
    </row>
    <row r="64" s="7" customFormat="1" ht="24.96" customHeight="1">
      <c r="B64" s="177"/>
      <c r="C64" s="178"/>
      <c r="D64" s="179" t="s">
        <v>140</v>
      </c>
      <c r="E64" s="180"/>
      <c r="F64" s="180"/>
      <c r="G64" s="180"/>
      <c r="H64" s="180"/>
      <c r="I64" s="181"/>
      <c r="J64" s="182">
        <f>J241</f>
        <v>0</v>
      </c>
      <c r="K64" s="183"/>
    </row>
    <row r="65" s="8" customFormat="1" ht="19.92" customHeight="1">
      <c r="B65" s="184"/>
      <c r="C65" s="185"/>
      <c r="D65" s="186" t="s">
        <v>141</v>
      </c>
      <c r="E65" s="187"/>
      <c r="F65" s="187"/>
      <c r="G65" s="187"/>
      <c r="H65" s="187"/>
      <c r="I65" s="188"/>
      <c r="J65" s="189">
        <f>J242</f>
        <v>0</v>
      </c>
      <c r="K65" s="190"/>
    </row>
    <row r="66" s="8" customFormat="1" ht="19.92" customHeight="1">
      <c r="B66" s="184"/>
      <c r="C66" s="185"/>
      <c r="D66" s="186" t="s">
        <v>143</v>
      </c>
      <c r="E66" s="187"/>
      <c r="F66" s="187"/>
      <c r="G66" s="187"/>
      <c r="H66" s="187"/>
      <c r="I66" s="188"/>
      <c r="J66" s="189">
        <f>J297</f>
        <v>0</v>
      </c>
      <c r="K66" s="190"/>
    </row>
    <row r="67" s="1" customFormat="1" ht="21.84" customHeight="1">
      <c r="B67" s="46"/>
      <c r="C67" s="47"/>
      <c r="D67" s="47"/>
      <c r="E67" s="47"/>
      <c r="F67" s="47"/>
      <c r="G67" s="47"/>
      <c r="H67" s="47"/>
      <c r="I67" s="144"/>
      <c r="J67" s="47"/>
      <c r="K67" s="51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66"/>
      <c r="J68" s="68"/>
      <c r="K68" s="69"/>
    </row>
    <row r="72" s="1" customFormat="1" ht="6.96" customHeight="1">
      <c r="B72" s="70"/>
      <c r="C72" s="71"/>
      <c r="D72" s="71"/>
      <c r="E72" s="71"/>
      <c r="F72" s="71"/>
      <c r="G72" s="71"/>
      <c r="H72" s="71"/>
      <c r="I72" s="169"/>
      <c r="J72" s="71"/>
      <c r="K72" s="71"/>
      <c r="L72" s="72"/>
    </row>
    <row r="73" s="1" customFormat="1" ht="36.96" customHeight="1">
      <c r="B73" s="46"/>
      <c r="C73" s="73" t="s">
        <v>148</v>
      </c>
      <c r="D73" s="74"/>
      <c r="E73" s="74"/>
      <c r="F73" s="74"/>
      <c r="G73" s="74"/>
      <c r="H73" s="74"/>
      <c r="I73" s="191"/>
      <c r="J73" s="74"/>
      <c r="K73" s="74"/>
      <c r="L73" s="72"/>
    </row>
    <row r="74" s="1" customFormat="1" ht="6.96" customHeight="1">
      <c r="B74" s="46"/>
      <c r="C74" s="74"/>
      <c r="D74" s="74"/>
      <c r="E74" s="74"/>
      <c r="F74" s="74"/>
      <c r="G74" s="74"/>
      <c r="H74" s="74"/>
      <c r="I74" s="191"/>
      <c r="J74" s="74"/>
      <c r="K74" s="74"/>
      <c r="L74" s="72"/>
    </row>
    <row r="75" s="1" customFormat="1" ht="14.4" customHeight="1">
      <c r="B75" s="46"/>
      <c r="C75" s="76" t="s">
        <v>18</v>
      </c>
      <c r="D75" s="74"/>
      <c r="E75" s="74"/>
      <c r="F75" s="74"/>
      <c r="G75" s="74"/>
      <c r="H75" s="74"/>
      <c r="I75" s="191"/>
      <c r="J75" s="74"/>
      <c r="K75" s="74"/>
      <c r="L75" s="72"/>
    </row>
    <row r="76" s="1" customFormat="1" ht="16.5" customHeight="1">
      <c r="B76" s="46"/>
      <c r="C76" s="74"/>
      <c r="D76" s="74"/>
      <c r="E76" s="192" t="str">
        <f>E7</f>
        <v>Oprava podlah v dílnách areálu TSS</v>
      </c>
      <c r="F76" s="76"/>
      <c r="G76" s="76"/>
      <c r="H76" s="76"/>
      <c r="I76" s="191"/>
      <c r="J76" s="74"/>
      <c r="K76" s="74"/>
      <c r="L76" s="72"/>
    </row>
    <row r="77" s="1" customFormat="1" ht="14.4" customHeight="1">
      <c r="B77" s="46"/>
      <c r="C77" s="76" t="s">
        <v>116</v>
      </c>
      <c r="D77" s="74"/>
      <c r="E77" s="74"/>
      <c r="F77" s="74"/>
      <c r="G77" s="74"/>
      <c r="H77" s="74"/>
      <c r="I77" s="191"/>
      <c r="J77" s="74"/>
      <c r="K77" s="74"/>
      <c r="L77" s="72"/>
    </row>
    <row r="78" s="1" customFormat="1" ht="17.25" customHeight="1">
      <c r="B78" s="46"/>
      <c r="C78" s="74"/>
      <c r="D78" s="74"/>
      <c r="E78" s="82" t="str">
        <f>E9</f>
        <v>2017-133-07 - m.č.118 - dílna</v>
      </c>
      <c r="F78" s="74"/>
      <c r="G78" s="74"/>
      <c r="H78" s="74"/>
      <c r="I78" s="191"/>
      <c r="J78" s="74"/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191"/>
      <c r="J79" s="74"/>
      <c r="K79" s="74"/>
      <c r="L79" s="72"/>
    </row>
    <row r="80" s="1" customFormat="1" ht="18" customHeight="1">
      <c r="B80" s="46"/>
      <c r="C80" s="76" t="s">
        <v>23</v>
      </c>
      <c r="D80" s="74"/>
      <c r="E80" s="74"/>
      <c r="F80" s="193" t="str">
        <f>F12</f>
        <v>ul.Soudní 988, Praha 4</v>
      </c>
      <c r="G80" s="74"/>
      <c r="H80" s="74"/>
      <c r="I80" s="194" t="s">
        <v>25</v>
      </c>
      <c r="J80" s="85" t="str">
        <f>IF(J12="","",J12)</f>
        <v>26. 7. 2017</v>
      </c>
      <c r="K80" s="74"/>
      <c r="L80" s="72"/>
    </row>
    <row r="81" s="1" customFormat="1" ht="6.96" customHeight="1">
      <c r="B81" s="46"/>
      <c r="C81" s="74"/>
      <c r="D81" s="74"/>
      <c r="E81" s="74"/>
      <c r="F81" s="74"/>
      <c r="G81" s="74"/>
      <c r="H81" s="74"/>
      <c r="I81" s="191"/>
      <c r="J81" s="74"/>
      <c r="K81" s="74"/>
      <c r="L81" s="72"/>
    </row>
    <row r="82" s="1" customFormat="1">
      <c r="B82" s="46"/>
      <c r="C82" s="76" t="s">
        <v>27</v>
      </c>
      <c r="D82" s="74"/>
      <c r="E82" s="74"/>
      <c r="F82" s="193" t="str">
        <f>E15</f>
        <v>Vězeňská služba ČR Soudní 1672/1a, Praha 4</v>
      </c>
      <c r="G82" s="74"/>
      <c r="H82" s="74"/>
      <c r="I82" s="194" t="s">
        <v>33</v>
      </c>
      <c r="J82" s="193" t="str">
        <f>E21</f>
        <v>Arch.Ing. Lubomír Hromádko, Lamačova 858,Praha 5</v>
      </c>
      <c r="K82" s="74"/>
      <c r="L82" s="72"/>
    </row>
    <row r="83" s="1" customFormat="1" ht="14.4" customHeight="1">
      <c r="B83" s="46"/>
      <c r="C83" s="76" t="s">
        <v>31</v>
      </c>
      <c r="D83" s="74"/>
      <c r="E83" s="74"/>
      <c r="F83" s="193" t="str">
        <f>IF(E18="","",E18)</f>
        <v/>
      </c>
      <c r="G83" s="74"/>
      <c r="H83" s="74"/>
      <c r="I83" s="191"/>
      <c r="J83" s="74"/>
      <c r="K83" s="74"/>
      <c r="L83" s="72"/>
    </row>
    <row r="84" s="1" customFormat="1" ht="10.32" customHeight="1">
      <c r="B84" s="46"/>
      <c r="C84" s="74"/>
      <c r="D84" s="74"/>
      <c r="E84" s="74"/>
      <c r="F84" s="74"/>
      <c r="G84" s="74"/>
      <c r="H84" s="74"/>
      <c r="I84" s="191"/>
      <c r="J84" s="74"/>
      <c r="K84" s="74"/>
      <c r="L84" s="72"/>
    </row>
    <row r="85" s="9" customFormat="1" ht="29.28" customHeight="1">
      <c r="B85" s="195"/>
      <c r="C85" s="196" t="s">
        <v>149</v>
      </c>
      <c r="D85" s="197" t="s">
        <v>57</v>
      </c>
      <c r="E85" s="197" t="s">
        <v>53</v>
      </c>
      <c r="F85" s="197" t="s">
        <v>150</v>
      </c>
      <c r="G85" s="197" t="s">
        <v>151</v>
      </c>
      <c r="H85" s="197" t="s">
        <v>152</v>
      </c>
      <c r="I85" s="198" t="s">
        <v>153</v>
      </c>
      <c r="J85" s="197" t="s">
        <v>120</v>
      </c>
      <c r="K85" s="199" t="s">
        <v>154</v>
      </c>
      <c r="L85" s="200"/>
      <c r="M85" s="102" t="s">
        <v>155</v>
      </c>
      <c r="N85" s="103" t="s">
        <v>42</v>
      </c>
      <c r="O85" s="103" t="s">
        <v>156</v>
      </c>
      <c r="P85" s="103" t="s">
        <v>157</v>
      </c>
      <c r="Q85" s="103" t="s">
        <v>158</v>
      </c>
      <c r="R85" s="103" t="s">
        <v>159</v>
      </c>
      <c r="S85" s="103" t="s">
        <v>160</v>
      </c>
      <c r="T85" s="104" t="s">
        <v>161</v>
      </c>
    </row>
    <row r="86" s="1" customFormat="1" ht="29.28" customHeight="1">
      <c r="B86" s="46"/>
      <c r="C86" s="108" t="s">
        <v>121</v>
      </c>
      <c r="D86" s="74"/>
      <c r="E86" s="74"/>
      <c r="F86" s="74"/>
      <c r="G86" s="74"/>
      <c r="H86" s="74"/>
      <c r="I86" s="191"/>
      <c r="J86" s="201">
        <f>BK86</f>
        <v>0</v>
      </c>
      <c r="K86" s="74"/>
      <c r="L86" s="72"/>
      <c r="M86" s="105"/>
      <c r="N86" s="106"/>
      <c r="O86" s="106"/>
      <c r="P86" s="202">
        <f>P87+P241</f>
        <v>0</v>
      </c>
      <c r="Q86" s="106"/>
      <c r="R86" s="202">
        <f>R87+R241</f>
        <v>2.9439384400000002</v>
      </c>
      <c r="S86" s="106"/>
      <c r="T86" s="203">
        <f>T87+T241</f>
        <v>10.318</v>
      </c>
      <c r="AT86" s="24" t="s">
        <v>71</v>
      </c>
      <c r="AU86" s="24" t="s">
        <v>122</v>
      </c>
      <c r="BK86" s="204">
        <f>BK87+BK241</f>
        <v>0</v>
      </c>
    </row>
    <row r="87" s="10" customFormat="1" ht="37.44" customHeight="1">
      <c r="B87" s="205"/>
      <c r="C87" s="206"/>
      <c r="D87" s="207" t="s">
        <v>71</v>
      </c>
      <c r="E87" s="208" t="s">
        <v>162</v>
      </c>
      <c r="F87" s="208" t="s">
        <v>163</v>
      </c>
      <c r="G87" s="206"/>
      <c r="H87" s="206"/>
      <c r="I87" s="209"/>
      <c r="J87" s="210">
        <f>BK87</f>
        <v>0</v>
      </c>
      <c r="K87" s="206"/>
      <c r="L87" s="211"/>
      <c r="M87" s="212"/>
      <c r="N87" s="213"/>
      <c r="O87" s="213"/>
      <c r="P87" s="214">
        <f>P88+P94+P143+P183+P229+P239</f>
        <v>0</v>
      </c>
      <c r="Q87" s="213"/>
      <c r="R87" s="214">
        <f>R88+R94+R143+R183+R229+R239</f>
        <v>1.5049079999999999</v>
      </c>
      <c r="S87" s="213"/>
      <c r="T87" s="215">
        <f>T88+T94+T143+T183+T229+T239</f>
        <v>10.318</v>
      </c>
      <c r="AR87" s="216" t="s">
        <v>80</v>
      </c>
      <c r="AT87" s="217" t="s">
        <v>71</v>
      </c>
      <c r="AU87" s="217" t="s">
        <v>72</v>
      </c>
      <c r="AY87" s="216" t="s">
        <v>164</v>
      </c>
      <c r="BK87" s="218">
        <f>BK88+BK94+BK143+BK183+BK229+BK239</f>
        <v>0</v>
      </c>
    </row>
    <row r="88" s="10" customFormat="1" ht="19.92" customHeight="1">
      <c r="B88" s="205"/>
      <c r="C88" s="206"/>
      <c r="D88" s="207" t="s">
        <v>71</v>
      </c>
      <c r="E88" s="219" t="s">
        <v>80</v>
      </c>
      <c r="F88" s="219" t="s">
        <v>165</v>
      </c>
      <c r="G88" s="206"/>
      <c r="H88" s="206"/>
      <c r="I88" s="209"/>
      <c r="J88" s="220">
        <f>BK88</f>
        <v>0</v>
      </c>
      <c r="K88" s="206"/>
      <c r="L88" s="211"/>
      <c r="M88" s="212"/>
      <c r="N88" s="213"/>
      <c r="O88" s="213"/>
      <c r="P88" s="214">
        <f>SUM(P89:P93)</f>
        <v>0</v>
      </c>
      <c r="Q88" s="213"/>
      <c r="R88" s="214">
        <f>SUM(R89:R93)</f>
        <v>0.0053600000000000002</v>
      </c>
      <c r="S88" s="213"/>
      <c r="T88" s="215">
        <f>SUM(T89:T93)</f>
        <v>10.318</v>
      </c>
      <c r="AR88" s="216" t="s">
        <v>80</v>
      </c>
      <c r="AT88" s="217" t="s">
        <v>71</v>
      </c>
      <c r="AU88" s="217" t="s">
        <v>80</v>
      </c>
      <c r="AY88" s="216" t="s">
        <v>164</v>
      </c>
      <c r="BK88" s="218">
        <f>SUM(BK89:BK93)</f>
        <v>0</v>
      </c>
    </row>
    <row r="89" s="1" customFormat="1" ht="38.25" customHeight="1">
      <c r="B89" s="46"/>
      <c r="C89" s="221" t="s">
        <v>80</v>
      </c>
      <c r="D89" s="221" t="s">
        <v>166</v>
      </c>
      <c r="E89" s="222" t="s">
        <v>167</v>
      </c>
      <c r="F89" s="223" t="s">
        <v>826</v>
      </c>
      <c r="G89" s="224" t="s">
        <v>169</v>
      </c>
      <c r="H89" s="225">
        <v>134</v>
      </c>
      <c r="I89" s="226"/>
      <c r="J89" s="227">
        <f>ROUND(I89*H89,2)</f>
        <v>0</v>
      </c>
      <c r="K89" s="223" t="s">
        <v>170</v>
      </c>
      <c r="L89" s="72"/>
      <c r="M89" s="228" t="s">
        <v>21</v>
      </c>
      <c r="N89" s="229" t="s">
        <v>43</v>
      </c>
      <c r="O89" s="47"/>
      <c r="P89" s="230">
        <f>O89*H89</f>
        <v>0</v>
      </c>
      <c r="Q89" s="230">
        <v>4.0000000000000003E-05</v>
      </c>
      <c r="R89" s="230">
        <f>Q89*H89</f>
        <v>0.0053600000000000002</v>
      </c>
      <c r="S89" s="230">
        <v>0.076999999999999999</v>
      </c>
      <c r="T89" s="231">
        <f>S89*H89</f>
        <v>10.318</v>
      </c>
      <c r="AR89" s="24" t="s">
        <v>171</v>
      </c>
      <c r="AT89" s="24" t="s">
        <v>166</v>
      </c>
      <c r="AU89" s="24" t="s">
        <v>82</v>
      </c>
      <c r="AY89" s="24" t="s">
        <v>164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24" t="s">
        <v>80</v>
      </c>
      <c r="BK89" s="232">
        <f>ROUND(I89*H89,2)</f>
        <v>0</v>
      </c>
      <c r="BL89" s="24" t="s">
        <v>171</v>
      </c>
      <c r="BM89" s="24" t="s">
        <v>1140</v>
      </c>
    </row>
    <row r="90" s="11" customFormat="1">
      <c r="B90" s="233"/>
      <c r="C90" s="234"/>
      <c r="D90" s="235" t="s">
        <v>173</v>
      </c>
      <c r="E90" s="236" t="s">
        <v>21</v>
      </c>
      <c r="F90" s="237" t="s">
        <v>1141</v>
      </c>
      <c r="G90" s="234"/>
      <c r="H90" s="236" t="s">
        <v>21</v>
      </c>
      <c r="I90" s="238"/>
      <c r="J90" s="234"/>
      <c r="K90" s="234"/>
      <c r="L90" s="239"/>
      <c r="M90" s="240"/>
      <c r="N90" s="241"/>
      <c r="O90" s="241"/>
      <c r="P90" s="241"/>
      <c r="Q90" s="241"/>
      <c r="R90" s="241"/>
      <c r="S90" s="241"/>
      <c r="T90" s="242"/>
      <c r="AT90" s="243" t="s">
        <v>173</v>
      </c>
      <c r="AU90" s="243" t="s">
        <v>82</v>
      </c>
      <c r="AV90" s="11" t="s">
        <v>80</v>
      </c>
      <c r="AW90" s="11" t="s">
        <v>35</v>
      </c>
      <c r="AX90" s="11" t="s">
        <v>72</v>
      </c>
      <c r="AY90" s="243" t="s">
        <v>164</v>
      </c>
    </row>
    <row r="91" s="11" customFormat="1">
      <c r="B91" s="233"/>
      <c r="C91" s="234"/>
      <c r="D91" s="235" t="s">
        <v>173</v>
      </c>
      <c r="E91" s="236" t="s">
        <v>21</v>
      </c>
      <c r="F91" s="237" t="s">
        <v>829</v>
      </c>
      <c r="G91" s="234"/>
      <c r="H91" s="236" t="s">
        <v>21</v>
      </c>
      <c r="I91" s="238"/>
      <c r="J91" s="234"/>
      <c r="K91" s="234"/>
      <c r="L91" s="239"/>
      <c r="M91" s="240"/>
      <c r="N91" s="241"/>
      <c r="O91" s="241"/>
      <c r="P91" s="241"/>
      <c r="Q91" s="241"/>
      <c r="R91" s="241"/>
      <c r="S91" s="241"/>
      <c r="T91" s="242"/>
      <c r="AT91" s="243" t="s">
        <v>173</v>
      </c>
      <c r="AU91" s="243" t="s">
        <v>82</v>
      </c>
      <c r="AV91" s="11" t="s">
        <v>80</v>
      </c>
      <c r="AW91" s="11" t="s">
        <v>35</v>
      </c>
      <c r="AX91" s="11" t="s">
        <v>72</v>
      </c>
      <c r="AY91" s="243" t="s">
        <v>164</v>
      </c>
    </row>
    <row r="92" s="12" customFormat="1">
      <c r="B92" s="244"/>
      <c r="C92" s="245"/>
      <c r="D92" s="235" t="s">
        <v>173</v>
      </c>
      <c r="E92" s="246" t="s">
        <v>21</v>
      </c>
      <c r="F92" s="247" t="s">
        <v>1142</v>
      </c>
      <c r="G92" s="245"/>
      <c r="H92" s="248">
        <v>134</v>
      </c>
      <c r="I92" s="249"/>
      <c r="J92" s="245"/>
      <c r="K92" s="245"/>
      <c r="L92" s="250"/>
      <c r="M92" s="251"/>
      <c r="N92" s="252"/>
      <c r="O92" s="252"/>
      <c r="P92" s="252"/>
      <c r="Q92" s="252"/>
      <c r="R92" s="252"/>
      <c r="S92" s="252"/>
      <c r="T92" s="253"/>
      <c r="AT92" s="254" t="s">
        <v>173</v>
      </c>
      <c r="AU92" s="254" t="s">
        <v>82</v>
      </c>
      <c r="AV92" s="12" t="s">
        <v>82</v>
      </c>
      <c r="AW92" s="12" t="s">
        <v>35</v>
      </c>
      <c r="AX92" s="12" t="s">
        <v>72</v>
      </c>
      <c r="AY92" s="254" t="s">
        <v>164</v>
      </c>
    </row>
    <row r="93" s="13" customFormat="1">
      <c r="B93" s="255"/>
      <c r="C93" s="256"/>
      <c r="D93" s="235" t="s">
        <v>173</v>
      </c>
      <c r="E93" s="257" t="s">
        <v>21</v>
      </c>
      <c r="F93" s="258" t="s">
        <v>177</v>
      </c>
      <c r="G93" s="256"/>
      <c r="H93" s="259">
        <v>134</v>
      </c>
      <c r="I93" s="260"/>
      <c r="J93" s="256"/>
      <c r="K93" s="256"/>
      <c r="L93" s="261"/>
      <c r="M93" s="262"/>
      <c r="N93" s="263"/>
      <c r="O93" s="263"/>
      <c r="P93" s="263"/>
      <c r="Q93" s="263"/>
      <c r="R93" s="263"/>
      <c r="S93" s="263"/>
      <c r="T93" s="264"/>
      <c r="AT93" s="265" t="s">
        <v>173</v>
      </c>
      <c r="AU93" s="265" t="s">
        <v>82</v>
      </c>
      <c r="AV93" s="13" t="s">
        <v>171</v>
      </c>
      <c r="AW93" s="13" t="s">
        <v>35</v>
      </c>
      <c r="AX93" s="13" t="s">
        <v>80</v>
      </c>
      <c r="AY93" s="265" t="s">
        <v>164</v>
      </c>
    </row>
    <row r="94" s="10" customFormat="1" ht="29.88" customHeight="1">
      <c r="B94" s="205"/>
      <c r="C94" s="206"/>
      <c r="D94" s="207" t="s">
        <v>71</v>
      </c>
      <c r="E94" s="219" t="s">
        <v>202</v>
      </c>
      <c r="F94" s="219" t="s">
        <v>306</v>
      </c>
      <c r="G94" s="206"/>
      <c r="H94" s="206"/>
      <c r="I94" s="209"/>
      <c r="J94" s="220">
        <f>BK94</f>
        <v>0</v>
      </c>
      <c r="K94" s="206"/>
      <c r="L94" s="211"/>
      <c r="M94" s="212"/>
      <c r="N94" s="213"/>
      <c r="O94" s="213"/>
      <c r="P94" s="214">
        <f>SUM(P95:P142)</f>
        <v>0</v>
      </c>
      <c r="Q94" s="213"/>
      <c r="R94" s="214">
        <f>SUM(R95:R142)</f>
        <v>1.4195928</v>
      </c>
      <c r="S94" s="213"/>
      <c r="T94" s="215">
        <f>SUM(T95:T142)</f>
        <v>0</v>
      </c>
      <c r="AR94" s="216" t="s">
        <v>80</v>
      </c>
      <c r="AT94" s="217" t="s">
        <v>71</v>
      </c>
      <c r="AU94" s="217" t="s">
        <v>80</v>
      </c>
      <c r="AY94" s="216" t="s">
        <v>164</v>
      </c>
      <c r="BK94" s="218">
        <f>SUM(BK95:BK142)</f>
        <v>0</v>
      </c>
    </row>
    <row r="95" s="1" customFormat="1" ht="25.5" customHeight="1">
      <c r="B95" s="46"/>
      <c r="C95" s="221" t="s">
        <v>82</v>
      </c>
      <c r="D95" s="221" t="s">
        <v>166</v>
      </c>
      <c r="E95" s="222" t="s">
        <v>326</v>
      </c>
      <c r="F95" s="223" t="s">
        <v>327</v>
      </c>
      <c r="G95" s="224" t="s">
        <v>169</v>
      </c>
      <c r="H95" s="225">
        <v>134</v>
      </c>
      <c r="I95" s="226"/>
      <c r="J95" s="227">
        <f>ROUND(I95*H95,2)</f>
        <v>0</v>
      </c>
      <c r="K95" s="223" t="s">
        <v>21</v>
      </c>
      <c r="L95" s="72"/>
      <c r="M95" s="228" t="s">
        <v>21</v>
      </c>
      <c r="N95" s="229" t="s">
        <v>43</v>
      </c>
      <c r="O95" s="47"/>
      <c r="P95" s="230">
        <f>O95*H95</f>
        <v>0</v>
      </c>
      <c r="Q95" s="230">
        <v>0.010200000000000001</v>
      </c>
      <c r="R95" s="230">
        <f>Q95*H95</f>
        <v>1.3668</v>
      </c>
      <c r="S95" s="230">
        <v>0</v>
      </c>
      <c r="T95" s="231">
        <f>S95*H95</f>
        <v>0</v>
      </c>
      <c r="AR95" s="24" t="s">
        <v>171</v>
      </c>
      <c r="AT95" s="24" t="s">
        <v>166</v>
      </c>
      <c r="AU95" s="24" t="s">
        <v>82</v>
      </c>
      <c r="AY95" s="24" t="s">
        <v>164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24" t="s">
        <v>80</v>
      </c>
      <c r="BK95" s="232">
        <f>ROUND(I95*H95,2)</f>
        <v>0</v>
      </c>
      <c r="BL95" s="24" t="s">
        <v>171</v>
      </c>
      <c r="BM95" s="24" t="s">
        <v>1143</v>
      </c>
    </row>
    <row r="96" s="11" customFormat="1">
      <c r="B96" s="233"/>
      <c r="C96" s="234"/>
      <c r="D96" s="235" t="s">
        <v>173</v>
      </c>
      <c r="E96" s="236" t="s">
        <v>21</v>
      </c>
      <c r="F96" s="237" t="s">
        <v>1141</v>
      </c>
      <c r="G96" s="234"/>
      <c r="H96" s="236" t="s">
        <v>21</v>
      </c>
      <c r="I96" s="238"/>
      <c r="J96" s="234"/>
      <c r="K96" s="234"/>
      <c r="L96" s="239"/>
      <c r="M96" s="240"/>
      <c r="N96" s="241"/>
      <c r="O96" s="241"/>
      <c r="P96" s="241"/>
      <c r="Q96" s="241"/>
      <c r="R96" s="241"/>
      <c r="S96" s="241"/>
      <c r="T96" s="242"/>
      <c r="AT96" s="243" t="s">
        <v>173</v>
      </c>
      <c r="AU96" s="243" t="s">
        <v>82</v>
      </c>
      <c r="AV96" s="11" t="s">
        <v>80</v>
      </c>
      <c r="AW96" s="11" t="s">
        <v>35</v>
      </c>
      <c r="AX96" s="11" t="s">
        <v>72</v>
      </c>
      <c r="AY96" s="243" t="s">
        <v>164</v>
      </c>
    </row>
    <row r="97" s="11" customFormat="1">
      <c r="B97" s="233"/>
      <c r="C97" s="234"/>
      <c r="D97" s="235" t="s">
        <v>173</v>
      </c>
      <c r="E97" s="236" t="s">
        <v>21</v>
      </c>
      <c r="F97" s="237" t="s">
        <v>323</v>
      </c>
      <c r="G97" s="234"/>
      <c r="H97" s="236" t="s">
        <v>21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AT97" s="243" t="s">
        <v>173</v>
      </c>
      <c r="AU97" s="243" t="s">
        <v>82</v>
      </c>
      <c r="AV97" s="11" t="s">
        <v>80</v>
      </c>
      <c r="AW97" s="11" t="s">
        <v>35</v>
      </c>
      <c r="AX97" s="11" t="s">
        <v>72</v>
      </c>
      <c r="AY97" s="243" t="s">
        <v>164</v>
      </c>
    </row>
    <row r="98" s="11" customFormat="1">
      <c r="B98" s="233"/>
      <c r="C98" s="234"/>
      <c r="D98" s="235" t="s">
        <v>173</v>
      </c>
      <c r="E98" s="236" t="s">
        <v>21</v>
      </c>
      <c r="F98" s="237" t="s">
        <v>324</v>
      </c>
      <c r="G98" s="234"/>
      <c r="H98" s="236" t="s">
        <v>21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AT98" s="243" t="s">
        <v>173</v>
      </c>
      <c r="AU98" s="243" t="s">
        <v>82</v>
      </c>
      <c r="AV98" s="11" t="s">
        <v>80</v>
      </c>
      <c r="AW98" s="11" t="s">
        <v>35</v>
      </c>
      <c r="AX98" s="11" t="s">
        <v>72</v>
      </c>
      <c r="AY98" s="243" t="s">
        <v>164</v>
      </c>
    </row>
    <row r="99" s="12" customFormat="1">
      <c r="B99" s="244"/>
      <c r="C99" s="245"/>
      <c r="D99" s="235" t="s">
        <v>173</v>
      </c>
      <c r="E99" s="246" t="s">
        <v>21</v>
      </c>
      <c r="F99" s="247" t="s">
        <v>1142</v>
      </c>
      <c r="G99" s="245"/>
      <c r="H99" s="248">
        <v>134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AT99" s="254" t="s">
        <v>173</v>
      </c>
      <c r="AU99" s="254" t="s">
        <v>82</v>
      </c>
      <c r="AV99" s="12" t="s">
        <v>82</v>
      </c>
      <c r="AW99" s="12" t="s">
        <v>35</v>
      </c>
      <c r="AX99" s="12" t="s">
        <v>72</v>
      </c>
      <c r="AY99" s="254" t="s">
        <v>164</v>
      </c>
    </row>
    <row r="100" s="11" customFormat="1">
      <c r="B100" s="233"/>
      <c r="C100" s="234"/>
      <c r="D100" s="235" t="s">
        <v>173</v>
      </c>
      <c r="E100" s="236" t="s">
        <v>21</v>
      </c>
      <c r="F100" s="237" t="s">
        <v>329</v>
      </c>
      <c r="G100" s="234"/>
      <c r="H100" s="236" t="s">
        <v>21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AT100" s="243" t="s">
        <v>173</v>
      </c>
      <c r="AU100" s="243" t="s">
        <v>82</v>
      </c>
      <c r="AV100" s="11" t="s">
        <v>80</v>
      </c>
      <c r="AW100" s="11" t="s">
        <v>35</v>
      </c>
      <c r="AX100" s="11" t="s">
        <v>72</v>
      </c>
      <c r="AY100" s="243" t="s">
        <v>164</v>
      </c>
    </row>
    <row r="101" s="13" customFormat="1">
      <c r="B101" s="255"/>
      <c r="C101" s="256"/>
      <c r="D101" s="235" t="s">
        <v>173</v>
      </c>
      <c r="E101" s="257" t="s">
        <v>21</v>
      </c>
      <c r="F101" s="258" t="s">
        <v>177</v>
      </c>
      <c r="G101" s="256"/>
      <c r="H101" s="259">
        <v>134</v>
      </c>
      <c r="I101" s="260"/>
      <c r="J101" s="256"/>
      <c r="K101" s="256"/>
      <c r="L101" s="261"/>
      <c r="M101" s="262"/>
      <c r="N101" s="263"/>
      <c r="O101" s="263"/>
      <c r="P101" s="263"/>
      <c r="Q101" s="263"/>
      <c r="R101" s="263"/>
      <c r="S101" s="263"/>
      <c r="T101" s="264"/>
      <c r="AT101" s="265" t="s">
        <v>173</v>
      </c>
      <c r="AU101" s="265" t="s">
        <v>82</v>
      </c>
      <c r="AV101" s="13" t="s">
        <v>171</v>
      </c>
      <c r="AW101" s="13" t="s">
        <v>35</v>
      </c>
      <c r="AX101" s="13" t="s">
        <v>80</v>
      </c>
      <c r="AY101" s="265" t="s">
        <v>164</v>
      </c>
    </row>
    <row r="102" s="1" customFormat="1" ht="25.5" customHeight="1">
      <c r="B102" s="46"/>
      <c r="C102" s="266" t="s">
        <v>185</v>
      </c>
      <c r="D102" s="266" t="s">
        <v>238</v>
      </c>
      <c r="E102" s="267" t="s">
        <v>338</v>
      </c>
      <c r="F102" s="268" t="s">
        <v>339</v>
      </c>
      <c r="G102" s="269" t="s">
        <v>340</v>
      </c>
      <c r="H102" s="270">
        <v>4422</v>
      </c>
      <c r="I102" s="271"/>
      <c r="J102" s="272">
        <f>ROUND(I102*H102,2)</f>
        <v>0</v>
      </c>
      <c r="K102" s="268" t="s">
        <v>21</v>
      </c>
      <c r="L102" s="273"/>
      <c r="M102" s="274" t="s">
        <v>21</v>
      </c>
      <c r="N102" s="275" t="s">
        <v>43</v>
      </c>
      <c r="O102" s="47"/>
      <c r="P102" s="230">
        <f>O102*H102</f>
        <v>0</v>
      </c>
      <c r="Q102" s="230">
        <v>0</v>
      </c>
      <c r="R102" s="230">
        <f>Q102*H102</f>
        <v>0</v>
      </c>
      <c r="S102" s="230">
        <v>0</v>
      </c>
      <c r="T102" s="231">
        <f>S102*H102</f>
        <v>0</v>
      </c>
      <c r="AR102" s="24" t="s">
        <v>210</v>
      </c>
      <c r="AT102" s="24" t="s">
        <v>238</v>
      </c>
      <c r="AU102" s="24" t="s">
        <v>82</v>
      </c>
      <c r="AY102" s="24" t="s">
        <v>164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24" t="s">
        <v>80</v>
      </c>
      <c r="BK102" s="232">
        <f>ROUND(I102*H102,2)</f>
        <v>0</v>
      </c>
      <c r="BL102" s="24" t="s">
        <v>171</v>
      </c>
      <c r="BM102" s="24" t="s">
        <v>1144</v>
      </c>
    </row>
    <row r="103" s="11" customFormat="1">
      <c r="B103" s="233"/>
      <c r="C103" s="234"/>
      <c r="D103" s="235" t="s">
        <v>173</v>
      </c>
      <c r="E103" s="236" t="s">
        <v>21</v>
      </c>
      <c r="F103" s="237" t="s">
        <v>1141</v>
      </c>
      <c r="G103" s="234"/>
      <c r="H103" s="236" t="s">
        <v>21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AT103" s="243" t="s">
        <v>173</v>
      </c>
      <c r="AU103" s="243" t="s">
        <v>82</v>
      </c>
      <c r="AV103" s="11" t="s">
        <v>80</v>
      </c>
      <c r="AW103" s="11" t="s">
        <v>35</v>
      </c>
      <c r="AX103" s="11" t="s">
        <v>72</v>
      </c>
      <c r="AY103" s="243" t="s">
        <v>164</v>
      </c>
    </row>
    <row r="104" s="11" customFormat="1">
      <c r="B104" s="233"/>
      <c r="C104" s="234"/>
      <c r="D104" s="235" t="s">
        <v>173</v>
      </c>
      <c r="E104" s="236" t="s">
        <v>21</v>
      </c>
      <c r="F104" s="237" t="s">
        <v>323</v>
      </c>
      <c r="G104" s="234"/>
      <c r="H104" s="236" t="s">
        <v>21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AT104" s="243" t="s">
        <v>173</v>
      </c>
      <c r="AU104" s="243" t="s">
        <v>82</v>
      </c>
      <c r="AV104" s="11" t="s">
        <v>80</v>
      </c>
      <c r="AW104" s="11" t="s">
        <v>35</v>
      </c>
      <c r="AX104" s="11" t="s">
        <v>72</v>
      </c>
      <c r="AY104" s="243" t="s">
        <v>164</v>
      </c>
    </row>
    <row r="105" s="11" customFormat="1">
      <c r="B105" s="233"/>
      <c r="C105" s="234"/>
      <c r="D105" s="235" t="s">
        <v>173</v>
      </c>
      <c r="E105" s="236" t="s">
        <v>21</v>
      </c>
      <c r="F105" s="237" t="s">
        <v>324</v>
      </c>
      <c r="G105" s="234"/>
      <c r="H105" s="236" t="s">
        <v>21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AT105" s="243" t="s">
        <v>173</v>
      </c>
      <c r="AU105" s="243" t="s">
        <v>82</v>
      </c>
      <c r="AV105" s="11" t="s">
        <v>80</v>
      </c>
      <c r="AW105" s="11" t="s">
        <v>35</v>
      </c>
      <c r="AX105" s="11" t="s">
        <v>72</v>
      </c>
      <c r="AY105" s="243" t="s">
        <v>164</v>
      </c>
    </row>
    <row r="106" s="12" customFormat="1">
      <c r="B106" s="244"/>
      <c r="C106" s="245"/>
      <c r="D106" s="235" t="s">
        <v>173</v>
      </c>
      <c r="E106" s="246" t="s">
        <v>21</v>
      </c>
      <c r="F106" s="247" t="s">
        <v>1145</v>
      </c>
      <c r="G106" s="245"/>
      <c r="H106" s="248">
        <v>4422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AT106" s="254" t="s">
        <v>173</v>
      </c>
      <c r="AU106" s="254" t="s">
        <v>82</v>
      </c>
      <c r="AV106" s="12" t="s">
        <v>82</v>
      </c>
      <c r="AW106" s="12" t="s">
        <v>35</v>
      </c>
      <c r="AX106" s="12" t="s">
        <v>72</v>
      </c>
      <c r="AY106" s="254" t="s">
        <v>164</v>
      </c>
    </row>
    <row r="107" s="11" customFormat="1">
      <c r="B107" s="233"/>
      <c r="C107" s="234"/>
      <c r="D107" s="235" t="s">
        <v>173</v>
      </c>
      <c r="E107" s="236" t="s">
        <v>21</v>
      </c>
      <c r="F107" s="237" t="s">
        <v>329</v>
      </c>
      <c r="G107" s="234"/>
      <c r="H107" s="236" t="s">
        <v>21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AT107" s="243" t="s">
        <v>173</v>
      </c>
      <c r="AU107" s="243" t="s">
        <v>82</v>
      </c>
      <c r="AV107" s="11" t="s">
        <v>80</v>
      </c>
      <c r="AW107" s="11" t="s">
        <v>35</v>
      </c>
      <c r="AX107" s="11" t="s">
        <v>72</v>
      </c>
      <c r="AY107" s="243" t="s">
        <v>164</v>
      </c>
    </row>
    <row r="108" s="13" customFormat="1">
      <c r="B108" s="255"/>
      <c r="C108" s="256"/>
      <c r="D108" s="235" t="s">
        <v>173</v>
      </c>
      <c r="E108" s="257" t="s">
        <v>21</v>
      </c>
      <c r="F108" s="258" t="s">
        <v>177</v>
      </c>
      <c r="G108" s="256"/>
      <c r="H108" s="259">
        <v>4422</v>
      </c>
      <c r="I108" s="260"/>
      <c r="J108" s="256"/>
      <c r="K108" s="256"/>
      <c r="L108" s="261"/>
      <c r="M108" s="262"/>
      <c r="N108" s="263"/>
      <c r="O108" s="263"/>
      <c r="P108" s="263"/>
      <c r="Q108" s="263"/>
      <c r="R108" s="263"/>
      <c r="S108" s="263"/>
      <c r="T108" s="264"/>
      <c r="AT108" s="265" t="s">
        <v>173</v>
      </c>
      <c r="AU108" s="265" t="s">
        <v>82</v>
      </c>
      <c r="AV108" s="13" t="s">
        <v>171</v>
      </c>
      <c r="AW108" s="13" t="s">
        <v>35</v>
      </c>
      <c r="AX108" s="13" t="s">
        <v>80</v>
      </c>
      <c r="AY108" s="265" t="s">
        <v>164</v>
      </c>
    </row>
    <row r="109" s="1" customFormat="1" ht="16.5" customHeight="1">
      <c r="B109" s="46"/>
      <c r="C109" s="221" t="s">
        <v>171</v>
      </c>
      <c r="D109" s="221" t="s">
        <v>166</v>
      </c>
      <c r="E109" s="222" t="s">
        <v>347</v>
      </c>
      <c r="F109" s="223" t="s">
        <v>348</v>
      </c>
      <c r="G109" s="224" t="s">
        <v>169</v>
      </c>
      <c r="H109" s="225">
        <v>134</v>
      </c>
      <c r="I109" s="226"/>
      <c r="J109" s="227">
        <f>ROUND(I109*H109,2)</f>
        <v>0</v>
      </c>
      <c r="K109" s="223" t="s">
        <v>21</v>
      </c>
      <c r="L109" s="72"/>
      <c r="M109" s="228" t="s">
        <v>21</v>
      </c>
      <c r="N109" s="229" t="s">
        <v>43</v>
      </c>
      <c r="O109" s="47"/>
      <c r="P109" s="230">
        <f>O109*H109</f>
        <v>0</v>
      </c>
      <c r="Q109" s="230">
        <v>0</v>
      </c>
      <c r="R109" s="230">
        <f>Q109*H109</f>
        <v>0</v>
      </c>
      <c r="S109" s="230">
        <v>0</v>
      </c>
      <c r="T109" s="231">
        <f>S109*H109</f>
        <v>0</v>
      </c>
      <c r="AR109" s="24" t="s">
        <v>171</v>
      </c>
      <c r="AT109" s="24" t="s">
        <v>166</v>
      </c>
      <c r="AU109" s="24" t="s">
        <v>82</v>
      </c>
      <c r="AY109" s="24" t="s">
        <v>164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24" t="s">
        <v>80</v>
      </c>
      <c r="BK109" s="232">
        <f>ROUND(I109*H109,2)</f>
        <v>0</v>
      </c>
      <c r="BL109" s="24" t="s">
        <v>171</v>
      </c>
      <c r="BM109" s="24" t="s">
        <v>1146</v>
      </c>
    </row>
    <row r="110" s="11" customFormat="1">
      <c r="B110" s="233"/>
      <c r="C110" s="234"/>
      <c r="D110" s="235" t="s">
        <v>173</v>
      </c>
      <c r="E110" s="236" t="s">
        <v>21</v>
      </c>
      <c r="F110" s="237" t="s">
        <v>1141</v>
      </c>
      <c r="G110" s="234"/>
      <c r="H110" s="236" t="s">
        <v>21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AT110" s="243" t="s">
        <v>173</v>
      </c>
      <c r="AU110" s="243" t="s">
        <v>82</v>
      </c>
      <c r="AV110" s="11" t="s">
        <v>80</v>
      </c>
      <c r="AW110" s="11" t="s">
        <v>35</v>
      </c>
      <c r="AX110" s="11" t="s">
        <v>72</v>
      </c>
      <c r="AY110" s="243" t="s">
        <v>164</v>
      </c>
    </row>
    <row r="111" s="12" customFormat="1">
      <c r="B111" s="244"/>
      <c r="C111" s="245"/>
      <c r="D111" s="235" t="s">
        <v>173</v>
      </c>
      <c r="E111" s="246" t="s">
        <v>21</v>
      </c>
      <c r="F111" s="247" t="s">
        <v>21</v>
      </c>
      <c r="G111" s="245"/>
      <c r="H111" s="248">
        <v>0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AT111" s="254" t="s">
        <v>173</v>
      </c>
      <c r="AU111" s="254" t="s">
        <v>82</v>
      </c>
      <c r="AV111" s="12" t="s">
        <v>82</v>
      </c>
      <c r="AW111" s="12" t="s">
        <v>35</v>
      </c>
      <c r="AX111" s="12" t="s">
        <v>72</v>
      </c>
      <c r="AY111" s="254" t="s">
        <v>164</v>
      </c>
    </row>
    <row r="112" s="11" customFormat="1">
      <c r="B112" s="233"/>
      <c r="C112" s="234"/>
      <c r="D112" s="235" t="s">
        <v>173</v>
      </c>
      <c r="E112" s="236" t="s">
        <v>21</v>
      </c>
      <c r="F112" s="237" t="s">
        <v>323</v>
      </c>
      <c r="G112" s="234"/>
      <c r="H112" s="236" t="s">
        <v>21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AT112" s="243" t="s">
        <v>173</v>
      </c>
      <c r="AU112" s="243" t="s">
        <v>82</v>
      </c>
      <c r="AV112" s="11" t="s">
        <v>80</v>
      </c>
      <c r="AW112" s="11" t="s">
        <v>35</v>
      </c>
      <c r="AX112" s="11" t="s">
        <v>72</v>
      </c>
      <c r="AY112" s="243" t="s">
        <v>164</v>
      </c>
    </row>
    <row r="113" s="11" customFormat="1">
      <c r="B113" s="233"/>
      <c r="C113" s="234"/>
      <c r="D113" s="235" t="s">
        <v>173</v>
      </c>
      <c r="E113" s="236" t="s">
        <v>21</v>
      </c>
      <c r="F113" s="237" t="s">
        <v>350</v>
      </c>
      <c r="G113" s="234"/>
      <c r="H113" s="236" t="s">
        <v>21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AT113" s="243" t="s">
        <v>173</v>
      </c>
      <c r="AU113" s="243" t="s">
        <v>82</v>
      </c>
      <c r="AV113" s="11" t="s">
        <v>80</v>
      </c>
      <c r="AW113" s="11" t="s">
        <v>35</v>
      </c>
      <c r="AX113" s="11" t="s">
        <v>72</v>
      </c>
      <c r="AY113" s="243" t="s">
        <v>164</v>
      </c>
    </row>
    <row r="114" s="12" customFormat="1">
      <c r="B114" s="244"/>
      <c r="C114" s="245"/>
      <c r="D114" s="235" t="s">
        <v>173</v>
      </c>
      <c r="E114" s="246" t="s">
        <v>21</v>
      </c>
      <c r="F114" s="247" t="s">
        <v>1142</v>
      </c>
      <c r="G114" s="245"/>
      <c r="H114" s="248">
        <v>134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AT114" s="254" t="s">
        <v>173</v>
      </c>
      <c r="AU114" s="254" t="s">
        <v>82</v>
      </c>
      <c r="AV114" s="12" t="s">
        <v>82</v>
      </c>
      <c r="AW114" s="12" t="s">
        <v>35</v>
      </c>
      <c r="AX114" s="12" t="s">
        <v>72</v>
      </c>
      <c r="AY114" s="254" t="s">
        <v>164</v>
      </c>
    </row>
    <row r="115" s="11" customFormat="1">
      <c r="B115" s="233"/>
      <c r="C115" s="234"/>
      <c r="D115" s="235" t="s">
        <v>173</v>
      </c>
      <c r="E115" s="236" t="s">
        <v>21</v>
      </c>
      <c r="F115" s="237" t="s">
        <v>351</v>
      </c>
      <c r="G115" s="234"/>
      <c r="H115" s="236" t="s">
        <v>21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AT115" s="243" t="s">
        <v>173</v>
      </c>
      <c r="AU115" s="243" t="s">
        <v>82</v>
      </c>
      <c r="AV115" s="11" t="s">
        <v>80</v>
      </c>
      <c r="AW115" s="11" t="s">
        <v>35</v>
      </c>
      <c r="AX115" s="11" t="s">
        <v>72</v>
      </c>
      <c r="AY115" s="243" t="s">
        <v>164</v>
      </c>
    </row>
    <row r="116" s="13" customFormat="1">
      <c r="B116" s="255"/>
      <c r="C116" s="256"/>
      <c r="D116" s="235" t="s">
        <v>173</v>
      </c>
      <c r="E116" s="257" t="s">
        <v>21</v>
      </c>
      <c r="F116" s="258" t="s">
        <v>177</v>
      </c>
      <c r="G116" s="256"/>
      <c r="H116" s="259">
        <v>134</v>
      </c>
      <c r="I116" s="260"/>
      <c r="J116" s="256"/>
      <c r="K116" s="256"/>
      <c r="L116" s="261"/>
      <c r="M116" s="262"/>
      <c r="N116" s="263"/>
      <c r="O116" s="263"/>
      <c r="P116" s="263"/>
      <c r="Q116" s="263"/>
      <c r="R116" s="263"/>
      <c r="S116" s="263"/>
      <c r="T116" s="264"/>
      <c r="AT116" s="265" t="s">
        <v>173</v>
      </c>
      <c r="AU116" s="265" t="s">
        <v>82</v>
      </c>
      <c r="AV116" s="13" t="s">
        <v>171</v>
      </c>
      <c r="AW116" s="13" t="s">
        <v>35</v>
      </c>
      <c r="AX116" s="13" t="s">
        <v>80</v>
      </c>
      <c r="AY116" s="265" t="s">
        <v>164</v>
      </c>
    </row>
    <row r="117" s="1" customFormat="1" ht="16.5" customHeight="1">
      <c r="B117" s="46"/>
      <c r="C117" s="266" t="s">
        <v>198</v>
      </c>
      <c r="D117" s="266" t="s">
        <v>238</v>
      </c>
      <c r="E117" s="267" t="s">
        <v>353</v>
      </c>
      <c r="F117" s="268" t="s">
        <v>354</v>
      </c>
      <c r="G117" s="269" t="s">
        <v>340</v>
      </c>
      <c r="H117" s="270">
        <v>249.59999999999999</v>
      </c>
      <c r="I117" s="271"/>
      <c r="J117" s="272">
        <f>ROUND(I117*H117,2)</f>
        <v>0</v>
      </c>
      <c r="K117" s="268" t="s">
        <v>21</v>
      </c>
      <c r="L117" s="273"/>
      <c r="M117" s="274" t="s">
        <v>21</v>
      </c>
      <c r="N117" s="275" t="s">
        <v>43</v>
      </c>
      <c r="O117" s="47"/>
      <c r="P117" s="230">
        <f>O117*H117</f>
        <v>0</v>
      </c>
      <c r="Q117" s="230">
        <v>0</v>
      </c>
      <c r="R117" s="230">
        <f>Q117*H117</f>
        <v>0</v>
      </c>
      <c r="S117" s="230">
        <v>0</v>
      </c>
      <c r="T117" s="231">
        <f>S117*H117</f>
        <v>0</v>
      </c>
      <c r="AR117" s="24" t="s">
        <v>210</v>
      </c>
      <c r="AT117" s="24" t="s">
        <v>238</v>
      </c>
      <c r="AU117" s="24" t="s">
        <v>82</v>
      </c>
      <c r="AY117" s="24" t="s">
        <v>164</v>
      </c>
      <c r="BE117" s="232">
        <f>IF(N117="základní",J117,0)</f>
        <v>0</v>
      </c>
      <c r="BF117" s="232">
        <f>IF(N117="snížená",J117,0)</f>
        <v>0</v>
      </c>
      <c r="BG117" s="232">
        <f>IF(N117="zákl. přenesená",J117,0)</f>
        <v>0</v>
      </c>
      <c r="BH117" s="232">
        <f>IF(N117="sníž. přenesená",J117,0)</f>
        <v>0</v>
      </c>
      <c r="BI117" s="232">
        <f>IF(N117="nulová",J117,0)</f>
        <v>0</v>
      </c>
      <c r="BJ117" s="24" t="s">
        <v>80</v>
      </c>
      <c r="BK117" s="232">
        <f>ROUND(I117*H117,2)</f>
        <v>0</v>
      </c>
      <c r="BL117" s="24" t="s">
        <v>171</v>
      </c>
      <c r="BM117" s="24" t="s">
        <v>1147</v>
      </c>
    </row>
    <row r="118" s="11" customFormat="1">
      <c r="B118" s="233"/>
      <c r="C118" s="234"/>
      <c r="D118" s="235" t="s">
        <v>173</v>
      </c>
      <c r="E118" s="236" t="s">
        <v>21</v>
      </c>
      <c r="F118" s="237" t="s">
        <v>1061</v>
      </c>
      <c r="G118" s="234"/>
      <c r="H118" s="236" t="s">
        <v>21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AT118" s="243" t="s">
        <v>173</v>
      </c>
      <c r="AU118" s="243" t="s">
        <v>82</v>
      </c>
      <c r="AV118" s="11" t="s">
        <v>80</v>
      </c>
      <c r="AW118" s="11" t="s">
        <v>35</v>
      </c>
      <c r="AX118" s="11" t="s">
        <v>72</v>
      </c>
      <c r="AY118" s="243" t="s">
        <v>164</v>
      </c>
    </row>
    <row r="119" s="12" customFormat="1">
      <c r="B119" s="244"/>
      <c r="C119" s="245"/>
      <c r="D119" s="235" t="s">
        <v>173</v>
      </c>
      <c r="E119" s="246" t="s">
        <v>21</v>
      </c>
      <c r="F119" s="247" t="s">
        <v>21</v>
      </c>
      <c r="G119" s="245"/>
      <c r="H119" s="248">
        <v>0</v>
      </c>
      <c r="I119" s="249"/>
      <c r="J119" s="245"/>
      <c r="K119" s="245"/>
      <c r="L119" s="250"/>
      <c r="M119" s="251"/>
      <c r="N119" s="252"/>
      <c r="O119" s="252"/>
      <c r="P119" s="252"/>
      <c r="Q119" s="252"/>
      <c r="R119" s="252"/>
      <c r="S119" s="252"/>
      <c r="T119" s="253"/>
      <c r="AT119" s="254" t="s">
        <v>173</v>
      </c>
      <c r="AU119" s="254" t="s">
        <v>82</v>
      </c>
      <c r="AV119" s="12" t="s">
        <v>82</v>
      </c>
      <c r="AW119" s="12" t="s">
        <v>35</v>
      </c>
      <c r="AX119" s="12" t="s">
        <v>72</v>
      </c>
      <c r="AY119" s="254" t="s">
        <v>164</v>
      </c>
    </row>
    <row r="120" s="11" customFormat="1">
      <c r="B120" s="233"/>
      <c r="C120" s="234"/>
      <c r="D120" s="235" t="s">
        <v>173</v>
      </c>
      <c r="E120" s="236" t="s">
        <v>21</v>
      </c>
      <c r="F120" s="237" t="s">
        <v>323</v>
      </c>
      <c r="G120" s="234"/>
      <c r="H120" s="236" t="s">
        <v>21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AT120" s="243" t="s">
        <v>173</v>
      </c>
      <c r="AU120" s="243" t="s">
        <v>82</v>
      </c>
      <c r="AV120" s="11" t="s">
        <v>80</v>
      </c>
      <c r="AW120" s="11" t="s">
        <v>35</v>
      </c>
      <c r="AX120" s="11" t="s">
        <v>72</v>
      </c>
      <c r="AY120" s="243" t="s">
        <v>164</v>
      </c>
    </row>
    <row r="121" s="11" customFormat="1">
      <c r="B121" s="233"/>
      <c r="C121" s="234"/>
      <c r="D121" s="235" t="s">
        <v>173</v>
      </c>
      <c r="E121" s="236" t="s">
        <v>21</v>
      </c>
      <c r="F121" s="237" t="s">
        <v>350</v>
      </c>
      <c r="G121" s="234"/>
      <c r="H121" s="236" t="s">
        <v>21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AT121" s="243" t="s">
        <v>173</v>
      </c>
      <c r="AU121" s="243" t="s">
        <v>82</v>
      </c>
      <c r="AV121" s="11" t="s">
        <v>80</v>
      </c>
      <c r="AW121" s="11" t="s">
        <v>35</v>
      </c>
      <c r="AX121" s="11" t="s">
        <v>72</v>
      </c>
      <c r="AY121" s="243" t="s">
        <v>164</v>
      </c>
    </row>
    <row r="122" s="12" customFormat="1">
      <c r="B122" s="244"/>
      <c r="C122" s="245"/>
      <c r="D122" s="235" t="s">
        <v>173</v>
      </c>
      <c r="E122" s="246" t="s">
        <v>21</v>
      </c>
      <c r="F122" s="247" t="s">
        <v>1148</v>
      </c>
      <c r="G122" s="245"/>
      <c r="H122" s="248">
        <v>249.59999999999999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AT122" s="254" t="s">
        <v>173</v>
      </c>
      <c r="AU122" s="254" t="s">
        <v>82</v>
      </c>
      <c r="AV122" s="12" t="s">
        <v>82</v>
      </c>
      <c r="AW122" s="12" t="s">
        <v>35</v>
      </c>
      <c r="AX122" s="12" t="s">
        <v>72</v>
      </c>
      <c r="AY122" s="254" t="s">
        <v>164</v>
      </c>
    </row>
    <row r="123" s="11" customFormat="1">
      <c r="B123" s="233"/>
      <c r="C123" s="234"/>
      <c r="D123" s="235" t="s">
        <v>173</v>
      </c>
      <c r="E123" s="236" t="s">
        <v>21</v>
      </c>
      <c r="F123" s="237" t="s">
        <v>351</v>
      </c>
      <c r="G123" s="234"/>
      <c r="H123" s="236" t="s">
        <v>21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AT123" s="243" t="s">
        <v>173</v>
      </c>
      <c r="AU123" s="243" t="s">
        <v>82</v>
      </c>
      <c r="AV123" s="11" t="s">
        <v>80</v>
      </c>
      <c r="AW123" s="11" t="s">
        <v>35</v>
      </c>
      <c r="AX123" s="11" t="s">
        <v>72</v>
      </c>
      <c r="AY123" s="243" t="s">
        <v>164</v>
      </c>
    </row>
    <row r="124" s="13" customFormat="1">
      <c r="B124" s="255"/>
      <c r="C124" s="256"/>
      <c r="D124" s="235" t="s">
        <v>173</v>
      </c>
      <c r="E124" s="257" t="s">
        <v>21</v>
      </c>
      <c r="F124" s="258" t="s">
        <v>177</v>
      </c>
      <c r="G124" s="256"/>
      <c r="H124" s="259">
        <v>249.59999999999999</v>
      </c>
      <c r="I124" s="260"/>
      <c r="J124" s="256"/>
      <c r="K124" s="256"/>
      <c r="L124" s="261"/>
      <c r="M124" s="262"/>
      <c r="N124" s="263"/>
      <c r="O124" s="263"/>
      <c r="P124" s="263"/>
      <c r="Q124" s="263"/>
      <c r="R124" s="263"/>
      <c r="S124" s="263"/>
      <c r="T124" s="264"/>
      <c r="AT124" s="265" t="s">
        <v>173</v>
      </c>
      <c r="AU124" s="265" t="s">
        <v>82</v>
      </c>
      <c r="AV124" s="13" t="s">
        <v>171</v>
      </c>
      <c r="AW124" s="13" t="s">
        <v>35</v>
      </c>
      <c r="AX124" s="13" t="s">
        <v>80</v>
      </c>
      <c r="AY124" s="265" t="s">
        <v>164</v>
      </c>
    </row>
    <row r="125" s="1" customFormat="1" ht="25.5" customHeight="1">
      <c r="B125" s="46"/>
      <c r="C125" s="221" t="s">
        <v>202</v>
      </c>
      <c r="D125" s="221" t="s">
        <v>166</v>
      </c>
      <c r="E125" s="222" t="s">
        <v>837</v>
      </c>
      <c r="F125" s="223" t="s">
        <v>838</v>
      </c>
      <c r="G125" s="224" t="s">
        <v>287</v>
      </c>
      <c r="H125" s="225">
        <v>43.600000000000001</v>
      </c>
      <c r="I125" s="226"/>
      <c r="J125" s="227">
        <f>ROUND(I125*H125,2)</f>
        <v>0</v>
      </c>
      <c r="K125" s="223" t="s">
        <v>170</v>
      </c>
      <c r="L125" s="72"/>
      <c r="M125" s="228" t="s">
        <v>21</v>
      </c>
      <c r="N125" s="229" t="s">
        <v>43</v>
      </c>
      <c r="O125" s="47"/>
      <c r="P125" s="230">
        <f>O125*H125</f>
        <v>0</v>
      </c>
      <c r="Q125" s="230">
        <v>0.0011999999999999999</v>
      </c>
      <c r="R125" s="230">
        <f>Q125*H125</f>
        <v>0.052319999999999998</v>
      </c>
      <c r="S125" s="230">
        <v>0</v>
      </c>
      <c r="T125" s="231">
        <f>S125*H125</f>
        <v>0</v>
      </c>
      <c r="AR125" s="24" t="s">
        <v>171</v>
      </c>
      <c r="AT125" s="24" t="s">
        <v>166</v>
      </c>
      <c r="AU125" s="24" t="s">
        <v>82</v>
      </c>
      <c r="AY125" s="24" t="s">
        <v>164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24" t="s">
        <v>80</v>
      </c>
      <c r="BK125" s="232">
        <f>ROUND(I125*H125,2)</f>
        <v>0</v>
      </c>
      <c r="BL125" s="24" t="s">
        <v>171</v>
      </c>
      <c r="BM125" s="24" t="s">
        <v>1149</v>
      </c>
    </row>
    <row r="126" s="11" customFormat="1">
      <c r="B126" s="233"/>
      <c r="C126" s="234"/>
      <c r="D126" s="235" t="s">
        <v>173</v>
      </c>
      <c r="E126" s="236" t="s">
        <v>21</v>
      </c>
      <c r="F126" s="237" t="s">
        <v>1141</v>
      </c>
      <c r="G126" s="234"/>
      <c r="H126" s="236" t="s">
        <v>21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173</v>
      </c>
      <c r="AU126" s="243" t="s">
        <v>82</v>
      </c>
      <c r="AV126" s="11" t="s">
        <v>80</v>
      </c>
      <c r="AW126" s="11" t="s">
        <v>35</v>
      </c>
      <c r="AX126" s="11" t="s">
        <v>72</v>
      </c>
      <c r="AY126" s="243" t="s">
        <v>164</v>
      </c>
    </row>
    <row r="127" s="11" customFormat="1">
      <c r="B127" s="233"/>
      <c r="C127" s="234"/>
      <c r="D127" s="235" t="s">
        <v>173</v>
      </c>
      <c r="E127" s="236" t="s">
        <v>21</v>
      </c>
      <c r="F127" s="237" t="s">
        <v>1150</v>
      </c>
      <c r="G127" s="234"/>
      <c r="H127" s="236" t="s">
        <v>21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AT127" s="243" t="s">
        <v>173</v>
      </c>
      <c r="AU127" s="243" t="s">
        <v>82</v>
      </c>
      <c r="AV127" s="11" t="s">
        <v>80</v>
      </c>
      <c r="AW127" s="11" t="s">
        <v>35</v>
      </c>
      <c r="AX127" s="11" t="s">
        <v>72</v>
      </c>
      <c r="AY127" s="243" t="s">
        <v>164</v>
      </c>
    </row>
    <row r="128" s="11" customFormat="1">
      <c r="B128" s="233"/>
      <c r="C128" s="234"/>
      <c r="D128" s="235" t="s">
        <v>173</v>
      </c>
      <c r="E128" s="236" t="s">
        <v>21</v>
      </c>
      <c r="F128" s="237" t="s">
        <v>925</v>
      </c>
      <c r="G128" s="234"/>
      <c r="H128" s="236" t="s">
        <v>21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173</v>
      </c>
      <c r="AU128" s="243" t="s">
        <v>82</v>
      </c>
      <c r="AV128" s="11" t="s">
        <v>80</v>
      </c>
      <c r="AW128" s="11" t="s">
        <v>35</v>
      </c>
      <c r="AX128" s="11" t="s">
        <v>72</v>
      </c>
      <c r="AY128" s="243" t="s">
        <v>164</v>
      </c>
    </row>
    <row r="129" s="12" customFormat="1">
      <c r="B129" s="244"/>
      <c r="C129" s="245"/>
      <c r="D129" s="235" t="s">
        <v>173</v>
      </c>
      <c r="E129" s="246" t="s">
        <v>21</v>
      </c>
      <c r="F129" s="247" t="s">
        <v>1151</v>
      </c>
      <c r="G129" s="245"/>
      <c r="H129" s="248">
        <v>43.600000000000001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AT129" s="254" t="s">
        <v>173</v>
      </c>
      <c r="AU129" s="254" t="s">
        <v>82</v>
      </c>
      <c r="AV129" s="12" t="s">
        <v>82</v>
      </c>
      <c r="AW129" s="12" t="s">
        <v>35</v>
      </c>
      <c r="AX129" s="12" t="s">
        <v>72</v>
      </c>
      <c r="AY129" s="254" t="s">
        <v>164</v>
      </c>
    </row>
    <row r="130" s="13" customFormat="1">
      <c r="B130" s="255"/>
      <c r="C130" s="256"/>
      <c r="D130" s="235" t="s">
        <v>173</v>
      </c>
      <c r="E130" s="257" t="s">
        <v>21</v>
      </c>
      <c r="F130" s="258" t="s">
        <v>177</v>
      </c>
      <c r="G130" s="256"/>
      <c r="H130" s="259">
        <v>43.600000000000001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AT130" s="265" t="s">
        <v>173</v>
      </c>
      <c r="AU130" s="265" t="s">
        <v>82</v>
      </c>
      <c r="AV130" s="13" t="s">
        <v>171</v>
      </c>
      <c r="AW130" s="13" t="s">
        <v>35</v>
      </c>
      <c r="AX130" s="13" t="s">
        <v>80</v>
      </c>
      <c r="AY130" s="265" t="s">
        <v>164</v>
      </c>
    </row>
    <row r="131" s="1" customFormat="1" ht="16.5" customHeight="1">
      <c r="B131" s="46"/>
      <c r="C131" s="221" t="s">
        <v>206</v>
      </c>
      <c r="D131" s="221" t="s">
        <v>166</v>
      </c>
      <c r="E131" s="222" t="s">
        <v>358</v>
      </c>
      <c r="F131" s="223" t="s">
        <v>359</v>
      </c>
      <c r="G131" s="224" t="s">
        <v>169</v>
      </c>
      <c r="H131" s="225">
        <v>134</v>
      </c>
      <c r="I131" s="226"/>
      <c r="J131" s="227">
        <f>ROUND(I131*H131,2)</f>
        <v>0</v>
      </c>
      <c r="K131" s="223" t="s">
        <v>170</v>
      </c>
      <c r="L131" s="72"/>
      <c r="M131" s="228" t="s">
        <v>21</v>
      </c>
      <c r="N131" s="229" t="s">
        <v>43</v>
      </c>
      <c r="O131" s="47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AR131" s="24" t="s">
        <v>171</v>
      </c>
      <c r="AT131" s="24" t="s">
        <v>166</v>
      </c>
      <c r="AU131" s="24" t="s">
        <v>82</v>
      </c>
      <c r="AY131" s="24" t="s">
        <v>164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24" t="s">
        <v>80</v>
      </c>
      <c r="BK131" s="232">
        <f>ROUND(I131*H131,2)</f>
        <v>0</v>
      </c>
      <c r="BL131" s="24" t="s">
        <v>171</v>
      </c>
      <c r="BM131" s="24" t="s">
        <v>1152</v>
      </c>
    </row>
    <row r="132" s="11" customFormat="1">
      <c r="B132" s="233"/>
      <c r="C132" s="234"/>
      <c r="D132" s="235" t="s">
        <v>173</v>
      </c>
      <c r="E132" s="236" t="s">
        <v>21</v>
      </c>
      <c r="F132" s="237" t="s">
        <v>1141</v>
      </c>
      <c r="G132" s="234"/>
      <c r="H132" s="236" t="s">
        <v>21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AT132" s="243" t="s">
        <v>173</v>
      </c>
      <c r="AU132" s="243" t="s">
        <v>82</v>
      </c>
      <c r="AV132" s="11" t="s">
        <v>80</v>
      </c>
      <c r="AW132" s="11" t="s">
        <v>35</v>
      </c>
      <c r="AX132" s="11" t="s">
        <v>72</v>
      </c>
      <c r="AY132" s="243" t="s">
        <v>164</v>
      </c>
    </row>
    <row r="133" s="11" customFormat="1">
      <c r="B133" s="233"/>
      <c r="C133" s="234"/>
      <c r="D133" s="235" t="s">
        <v>173</v>
      </c>
      <c r="E133" s="236" t="s">
        <v>21</v>
      </c>
      <c r="F133" s="237" t="s">
        <v>323</v>
      </c>
      <c r="G133" s="234"/>
      <c r="H133" s="236" t="s">
        <v>21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173</v>
      </c>
      <c r="AU133" s="243" t="s">
        <v>82</v>
      </c>
      <c r="AV133" s="11" t="s">
        <v>80</v>
      </c>
      <c r="AW133" s="11" t="s">
        <v>35</v>
      </c>
      <c r="AX133" s="11" t="s">
        <v>72</v>
      </c>
      <c r="AY133" s="243" t="s">
        <v>164</v>
      </c>
    </row>
    <row r="134" s="11" customFormat="1">
      <c r="B134" s="233"/>
      <c r="C134" s="234"/>
      <c r="D134" s="235" t="s">
        <v>173</v>
      </c>
      <c r="E134" s="236" t="s">
        <v>21</v>
      </c>
      <c r="F134" s="237" t="s">
        <v>361</v>
      </c>
      <c r="G134" s="234"/>
      <c r="H134" s="236" t="s">
        <v>21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AT134" s="243" t="s">
        <v>173</v>
      </c>
      <c r="AU134" s="243" t="s">
        <v>82</v>
      </c>
      <c r="AV134" s="11" t="s">
        <v>80</v>
      </c>
      <c r="AW134" s="11" t="s">
        <v>35</v>
      </c>
      <c r="AX134" s="11" t="s">
        <v>72</v>
      </c>
      <c r="AY134" s="243" t="s">
        <v>164</v>
      </c>
    </row>
    <row r="135" s="12" customFormat="1">
      <c r="B135" s="244"/>
      <c r="C135" s="245"/>
      <c r="D135" s="235" t="s">
        <v>173</v>
      </c>
      <c r="E135" s="246" t="s">
        <v>21</v>
      </c>
      <c r="F135" s="247" t="s">
        <v>1142</v>
      </c>
      <c r="G135" s="245"/>
      <c r="H135" s="248">
        <v>134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AT135" s="254" t="s">
        <v>173</v>
      </c>
      <c r="AU135" s="254" t="s">
        <v>82</v>
      </c>
      <c r="AV135" s="12" t="s">
        <v>82</v>
      </c>
      <c r="AW135" s="12" t="s">
        <v>35</v>
      </c>
      <c r="AX135" s="12" t="s">
        <v>72</v>
      </c>
      <c r="AY135" s="254" t="s">
        <v>164</v>
      </c>
    </row>
    <row r="136" s="13" customFormat="1">
      <c r="B136" s="255"/>
      <c r="C136" s="256"/>
      <c r="D136" s="235" t="s">
        <v>173</v>
      </c>
      <c r="E136" s="257" t="s">
        <v>21</v>
      </c>
      <c r="F136" s="258" t="s">
        <v>177</v>
      </c>
      <c r="G136" s="256"/>
      <c r="H136" s="259">
        <v>134</v>
      </c>
      <c r="I136" s="260"/>
      <c r="J136" s="256"/>
      <c r="K136" s="256"/>
      <c r="L136" s="261"/>
      <c r="M136" s="262"/>
      <c r="N136" s="263"/>
      <c r="O136" s="263"/>
      <c r="P136" s="263"/>
      <c r="Q136" s="263"/>
      <c r="R136" s="263"/>
      <c r="S136" s="263"/>
      <c r="T136" s="264"/>
      <c r="AT136" s="265" t="s">
        <v>173</v>
      </c>
      <c r="AU136" s="265" t="s">
        <v>82</v>
      </c>
      <c r="AV136" s="13" t="s">
        <v>171</v>
      </c>
      <c r="AW136" s="13" t="s">
        <v>35</v>
      </c>
      <c r="AX136" s="13" t="s">
        <v>80</v>
      </c>
      <c r="AY136" s="265" t="s">
        <v>164</v>
      </c>
    </row>
    <row r="137" s="1" customFormat="1" ht="25.5" customHeight="1">
      <c r="B137" s="46"/>
      <c r="C137" s="221" t="s">
        <v>210</v>
      </c>
      <c r="D137" s="221" t="s">
        <v>166</v>
      </c>
      <c r="E137" s="222" t="s">
        <v>363</v>
      </c>
      <c r="F137" s="223" t="s">
        <v>364</v>
      </c>
      <c r="G137" s="224" t="s">
        <v>287</v>
      </c>
      <c r="H137" s="225">
        <v>47.280000000000001</v>
      </c>
      <c r="I137" s="226"/>
      <c r="J137" s="227">
        <f>ROUND(I137*H137,2)</f>
        <v>0</v>
      </c>
      <c r="K137" s="223" t="s">
        <v>170</v>
      </c>
      <c r="L137" s="72"/>
      <c r="M137" s="228" t="s">
        <v>21</v>
      </c>
      <c r="N137" s="229" t="s">
        <v>43</v>
      </c>
      <c r="O137" s="47"/>
      <c r="P137" s="230">
        <f>O137*H137</f>
        <v>0</v>
      </c>
      <c r="Q137" s="230">
        <v>1.0000000000000001E-05</v>
      </c>
      <c r="R137" s="230">
        <f>Q137*H137</f>
        <v>0.00047280000000000005</v>
      </c>
      <c r="S137" s="230">
        <v>0</v>
      </c>
      <c r="T137" s="231">
        <f>S137*H137</f>
        <v>0</v>
      </c>
      <c r="AR137" s="24" t="s">
        <v>171</v>
      </c>
      <c r="AT137" s="24" t="s">
        <v>166</v>
      </c>
      <c r="AU137" s="24" t="s">
        <v>82</v>
      </c>
      <c r="AY137" s="24" t="s">
        <v>164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24" t="s">
        <v>80</v>
      </c>
      <c r="BK137" s="232">
        <f>ROUND(I137*H137,2)</f>
        <v>0</v>
      </c>
      <c r="BL137" s="24" t="s">
        <v>171</v>
      </c>
      <c r="BM137" s="24" t="s">
        <v>1153</v>
      </c>
    </row>
    <row r="138" s="11" customFormat="1">
      <c r="B138" s="233"/>
      <c r="C138" s="234"/>
      <c r="D138" s="235" t="s">
        <v>173</v>
      </c>
      <c r="E138" s="236" t="s">
        <v>21</v>
      </c>
      <c r="F138" s="237" t="s">
        <v>1141</v>
      </c>
      <c r="G138" s="234"/>
      <c r="H138" s="236" t="s">
        <v>21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AT138" s="243" t="s">
        <v>173</v>
      </c>
      <c r="AU138" s="243" t="s">
        <v>82</v>
      </c>
      <c r="AV138" s="11" t="s">
        <v>80</v>
      </c>
      <c r="AW138" s="11" t="s">
        <v>35</v>
      </c>
      <c r="AX138" s="11" t="s">
        <v>72</v>
      </c>
      <c r="AY138" s="243" t="s">
        <v>164</v>
      </c>
    </row>
    <row r="139" s="11" customFormat="1">
      <c r="B139" s="233"/>
      <c r="C139" s="234"/>
      <c r="D139" s="235" t="s">
        <v>173</v>
      </c>
      <c r="E139" s="236" t="s">
        <v>21</v>
      </c>
      <c r="F139" s="237" t="s">
        <v>366</v>
      </c>
      <c r="G139" s="234"/>
      <c r="H139" s="236" t="s">
        <v>21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AT139" s="243" t="s">
        <v>173</v>
      </c>
      <c r="AU139" s="243" t="s">
        <v>82</v>
      </c>
      <c r="AV139" s="11" t="s">
        <v>80</v>
      </c>
      <c r="AW139" s="11" t="s">
        <v>35</v>
      </c>
      <c r="AX139" s="11" t="s">
        <v>72</v>
      </c>
      <c r="AY139" s="243" t="s">
        <v>164</v>
      </c>
    </row>
    <row r="140" s="11" customFormat="1">
      <c r="B140" s="233"/>
      <c r="C140" s="234"/>
      <c r="D140" s="235" t="s">
        <v>173</v>
      </c>
      <c r="E140" s="236" t="s">
        <v>21</v>
      </c>
      <c r="F140" s="237" t="s">
        <v>367</v>
      </c>
      <c r="G140" s="234"/>
      <c r="H140" s="236" t="s">
        <v>21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173</v>
      </c>
      <c r="AU140" s="243" t="s">
        <v>82</v>
      </c>
      <c r="AV140" s="11" t="s">
        <v>80</v>
      </c>
      <c r="AW140" s="11" t="s">
        <v>35</v>
      </c>
      <c r="AX140" s="11" t="s">
        <v>72</v>
      </c>
      <c r="AY140" s="243" t="s">
        <v>164</v>
      </c>
    </row>
    <row r="141" s="12" customFormat="1">
      <c r="B141" s="244"/>
      <c r="C141" s="245"/>
      <c r="D141" s="235" t="s">
        <v>173</v>
      </c>
      <c r="E141" s="246" t="s">
        <v>21</v>
      </c>
      <c r="F141" s="247" t="s">
        <v>1154</v>
      </c>
      <c r="G141" s="245"/>
      <c r="H141" s="248">
        <v>47.280000000000001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AT141" s="254" t="s">
        <v>173</v>
      </c>
      <c r="AU141" s="254" t="s">
        <v>82</v>
      </c>
      <c r="AV141" s="12" t="s">
        <v>82</v>
      </c>
      <c r="AW141" s="12" t="s">
        <v>35</v>
      </c>
      <c r="AX141" s="12" t="s">
        <v>72</v>
      </c>
      <c r="AY141" s="254" t="s">
        <v>164</v>
      </c>
    </row>
    <row r="142" s="13" customFormat="1">
      <c r="B142" s="255"/>
      <c r="C142" s="256"/>
      <c r="D142" s="235" t="s">
        <v>173</v>
      </c>
      <c r="E142" s="257" t="s">
        <v>21</v>
      </c>
      <c r="F142" s="258" t="s">
        <v>177</v>
      </c>
      <c r="G142" s="256"/>
      <c r="H142" s="259">
        <v>47.280000000000001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AT142" s="265" t="s">
        <v>173</v>
      </c>
      <c r="AU142" s="265" t="s">
        <v>82</v>
      </c>
      <c r="AV142" s="13" t="s">
        <v>171</v>
      </c>
      <c r="AW142" s="13" t="s">
        <v>35</v>
      </c>
      <c r="AX142" s="13" t="s">
        <v>80</v>
      </c>
      <c r="AY142" s="265" t="s">
        <v>164</v>
      </c>
    </row>
    <row r="143" s="10" customFormat="1" ht="29.88" customHeight="1">
      <c r="B143" s="205"/>
      <c r="C143" s="206"/>
      <c r="D143" s="207" t="s">
        <v>71</v>
      </c>
      <c r="E143" s="219" t="s">
        <v>395</v>
      </c>
      <c r="F143" s="219" t="s">
        <v>396</v>
      </c>
      <c r="G143" s="206"/>
      <c r="H143" s="206"/>
      <c r="I143" s="209"/>
      <c r="J143" s="220">
        <f>BK143</f>
        <v>0</v>
      </c>
      <c r="K143" s="206"/>
      <c r="L143" s="211"/>
      <c r="M143" s="212"/>
      <c r="N143" s="213"/>
      <c r="O143" s="213"/>
      <c r="P143" s="214">
        <f>SUM(P144:P182)</f>
        <v>0</v>
      </c>
      <c r="Q143" s="213"/>
      <c r="R143" s="214">
        <f>SUM(R144:R182)</f>
        <v>0.067895200000000003</v>
      </c>
      <c r="S143" s="213"/>
      <c r="T143" s="215">
        <f>SUM(T144:T182)</f>
        <v>0</v>
      </c>
      <c r="AR143" s="216" t="s">
        <v>80</v>
      </c>
      <c r="AT143" s="217" t="s">
        <v>71</v>
      </c>
      <c r="AU143" s="217" t="s">
        <v>80</v>
      </c>
      <c r="AY143" s="216" t="s">
        <v>164</v>
      </c>
      <c r="BK143" s="218">
        <f>SUM(BK144:BK182)</f>
        <v>0</v>
      </c>
    </row>
    <row r="144" s="1" customFormat="1" ht="38.25" customHeight="1">
      <c r="B144" s="46"/>
      <c r="C144" s="221" t="s">
        <v>215</v>
      </c>
      <c r="D144" s="221" t="s">
        <v>166</v>
      </c>
      <c r="E144" s="222" t="s">
        <v>398</v>
      </c>
      <c r="F144" s="223" t="s">
        <v>399</v>
      </c>
      <c r="G144" s="224" t="s">
        <v>287</v>
      </c>
      <c r="H144" s="225">
        <v>47.280000000000001</v>
      </c>
      <c r="I144" s="226"/>
      <c r="J144" s="227">
        <f>ROUND(I144*H144,2)</f>
        <v>0</v>
      </c>
      <c r="K144" s="223" t="s">
        <v>21</v>
      </c>
      <c r="L144" s="72"/>
      <c r="M144" s="228" t="s">
        <v>21</v>
      </c>
      <c r="N144" s="229" t="s">
        <v>43</v>
      </c>
      <c r="O144" s="47"/>
      <c r="P144" s="230">
        <f>O144*H144</f>
        <v>0</v>
      </c>
      <c r="Q144" s="230">
        <v>9.0000000000000006E-05</v>
      </c>
      <c r="R144" s="230">
        <f>Q144*H144</f>
        <v>0.0042552000000000006</v>
      </c>
      <c r="S144" s="230">
        <v>0</v>
      </c>
      <c r="T144" s="231">
        <f>S144*H144</f>
        <v>0</v>
      </c>
      <c r="AR144" s="24" t="s">
        <v>171</v>
      </c>
      <c r="AT144" s="24" t="s">
        <v>166</v>
      </c>
      <c r="AU144" s="24" t="s">
        <v>82</v>
      </c>
      <c r="AY144" s="24" t="s">
        <v>164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24" t="s">
        <v>80</v>
      </c>
      <c r="BK144" s="232">
        <f>ROUND(I144*H144,2)</f>
        <v>0</v>
      </c>
      <c r="BL144" s="24" t="s">
        <v>171</v>
      </c>
      <c r="BM144" s="24" t="s">
        <v>1155</v>
      </c>
    </row>
    <row r="145" s="11" customFormat="1">
      <c r="B145" s="233"/>
      <c r="C145" s="234"/>
      <c r="D145" s="235" t="s">
        <v>173</v>
      </c>
      <c r="E145" s="236" t="s">
        <v>21</v>
      </c>
      <c r="F145" s="237" t="s">
        <v>1141</v>
      </c>
      <c r="G145" s="234"/>
      <c r="H145" s="236" t="s">
        <v>21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AT145" s="243" t="s">
        <v>173</v>
      </c>
      <c r="AU145" s="243" t="s">
        <v>82</v>
      </c>
      <c r="AV145" s="11" t="s">
        <v>80</v>
      </c>
      <c r="AW145" s="11" t="s">
        <v>35</v>
      </c>
      <c r="AX145" s="11" t="s">
        <v>72</v>
      </c>
      <c r="AY145" s="243" t="s">
        <v>164</v>
      </c>
    </row>
    <row r="146" s="11" customFormat="1">
      <c r="B146" s="233"/>
      <c r="C146" s="234"/>
      <c r="D146" s="235" t="s">
        <v>173</v>
      </c>
      <c r="E146" s="236" t="s">
        <v>21</v>
      </c>
      <c r="F146" s="237" t="s">
        <v>366</v>
      </c>
      <c r="G146" s="234"/>
      <c r="H146" s="236" t="s">
        <v>21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173</v>
      </c>
      <c r="AU146" s="243" t="s">
        <v>82</v>
      </c>
      <c r="AV146" s="11" t="s">
        <v>80</v>
      </c>
      <c r="AW146" s="11" t="s">
        <v>35</v>
      </c>
      <c r="AX146" s="11" t="s">
        <v>72</v>
      </c>
      <c r="AY146" s="243" t="s">
        <v>164</v>
      </c>
    </row>
    <row r="147" s="11" customFormat="1">
      <c r="B147" s="233"/>
      <c r="C147" s="234"/>
      <c r="D147" s="235" t="s">
        <v>173</v>
      </c>
      <c r="E147" s="236" t="s">
        <v>21</v>
      </c>
      <c r="F147" s="237" t="s">
        <v>401</v>
      </c>
      <c r="G147" s="234"/>
      <c r="H147" s="236" t="s">
        <v>21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AT147" s="243" t="s">
        <v>173</v>
      </c>
      <c r="AU147" s="243" t="s">
        <v>82</v>
      </c>
      <c r="AV147" s="11" t="s">
        <v>80</v>
      </c>
      <c r="AW147" s="11" t="s">
        <v>35</v>
      </c>
      <c r="AX147" s="11" t="s">
        <v>72</v>
      </c>
      <c r="AY147" s="243" t="s">
        <v>164</v>
      </c>
    </row>
    <row r="148" s="12" customFormat="1">
      <c r="B148" s="244"/>
      <c r="C148" s="245"/>
      <c r="D148" s="235" t="s">
        <v>173</v>
      </c>
      <c r="E148" s="246" t="s">
        <v>21</v>
      </c>
      <c r="F148" s="247" t="s">
        <v>1154</v>
      </c>
      <c r="G148" s="245"/>
      <c r="H148" s="248">
        <v>47.280000000000001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AT148" s="254" t="s">
        <v>173</v>
      </c>
      <c r="AU148" s="254" t="s">
        <v>82</v>
      </c>
      <c r="AV148" s="12" t="s">
        <v>82</v>
      </c>
      <c r="AW148" s="12" t="s">
        <v>35</v>
      </c>
      <c r="AX148" s="12" t="s">
        <v>72</v>
      </c>
      <c r="AY148" s="254" t="s">
        <v>164</v>
      </c>
    </row>
    <row r="149" s="13" customFormat="1">
      <c r="B149" s="255"/>
      <c r="C149" s="256"/>
      <c r="D149" s="235" t="s">
        <v>173</v>
      </c>
      <c r="E149" s="257" t="s">
        <v>21</v>
      </c>
      <c r="F149" s="258" t="s">
        <v>177</v>
      </c>
      <c r="G149" s="256"/>
      <c r="H149" s="259">
        <v>47.280000000000001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AT149" s="265" t="s">
        <v>173</v>
      </c>
      <c r="AU149" s="265" t="s">
        <v>82</v>
      </c>
      <c r="AV149" s="13" t="s">
        <v>171</v>
      </c>
      <c r="AW149" s="13" t="s">
        <v>35</v>
      </c>
      <c r="AX149" s="13" t="s">
        <v>80</v>
      </c>
      <c r="AY149" s="265" t="s">
        <v>164</v>
      </c>
    </row>
    <row r="150" s="1" customFormat="1" ht="25.5" customHeight="1">
      <c r="B150" s="46"/>
      <c r="C150" s="266" t="s">
        <v>221</v>
      </c>
      <c r="D150" s="266" t="s">
        <v>238</v>
      </c>
      <c r="E150" s="267" t="s">
        <v>404</v>
      </c>
      <c r="F150" s="268" t="s">
        <v>405</v>
      </c>
      <c r="G150" s="269" t="s">
        <v>406</v>
      </c>
      <c r="H150" s="270">
        <v>16</v>
      </c>
      <c r="I150" s="271"/>
      <c r="J150" s="272">
        <f>ROUND(I150*H150,2)</f>
        <v>0</v>
      </c>
      <c r="K150" s="268" t="s">
        <v>21</v>
      </c>
      <c r="L150" s="273"/>
      <c r="M150" s="274" t="s">
        <v>21</v>
      </c>
      <c r="N150" s="275" t="s">
        <v>43</v>
      </c>
      <c r="O150" s="47"/>
      <c r="P150" s="230">
        <f>O150*H150</f>
        <v>0</v>
      </c>
      <c r="Q150" s="230">
        <v>0.00059999999999999995</v>
      </c>
      <c r="R150" s="230">
        <f>Q150*H150</f>
        <v>0.0095999999999999992</v>
      </c>
      <c r="S150" s="230">
        <v>0</v>
      </c>
      <c r="T150" s="231">
        <f>S150*H150</f>
        <v>0</v>
      </c>
      <c r="AR150" s="24" t="s">
        <v>210</v>
      </c>
      <c r="AT150" s="24" t="s">
        <v>238</v>
      </c>
      <c r="AU150" s="24" t="s">
        <v>82</v>
      </c>
      <c r="AY150" s="24" t="s">
        <v>164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24" t="s">
        <v>80</v>
      </c>
      <c r="BK150" s="232">
        <f>ROUND(I150*H150,2)</f>
        <v>0</v>
      </c>
      <c r="BL150" s="24" t="s">
        <v>171</v>
      </c>
      <c r="BM150" s="24" t="s">
        <v>1156</v>
      </c>
    </row>
    <row r="151" s="11" customFormat="1">
      <c r="B151" s="233"/>
      <c r="C151" s="234"/>
      <c r="D151" s="235" t="s">
        <v>173</v>
      </c>
      <c r="E151" s="236" t="s">
        <v>21</v>
      </c>
      <c r="F151" s="237" t="s">
        <v>1141</v>
      </c>
      <c r="G151" s="234"/>
      <c r="H151" s="236" t="s">
        <v>21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AT151" s="243" t="s">
        <v>173</v>
      </c>
      <c r="AU151" s="243" t="s">
        <v>82</v>
      </c>
      <c r="AV151" s="11" t="s">
        <v>80</v>
      </c>
      <c r="AW151" s="11" t="s">
        <v>35</v>
      </c>
      <c r="AX151" s="11" t="s">
        <v>72</v>
      </c>
      <c r="AY151" s="243" t="s">
        <v>164</v>
      </c>
    </row>
    <row r="152" s="11" customFormat="1">
      <c r="B152" s="233"/>
      <c r="C152" s="234"/>
      <c r="D152" s="235" t="s">
        <v>173</v>
      </c>
      <c r="E152" s="236" t="s">
        <v>21</v>
      </c>
      <c r="F152" s="237" t="s">
        <v>366</v>
      </c>
      <c r="G152" s="234"/>
      <c r="H152" s="236" t="s">
        <v>21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AT152" s="243" t="s">
        <v>173</v>
      </c>
      <c r="AU152" s="243" t="s">
        <v>82</v>
      </c>
      <c r="AV152" s="11" t="s">
        <v>80</v>
      </c>
      <c r="AW152" s="11" t="s">
        <v>35</v>
      </c>
      <c r="AX152" s="11" t="s">
        <v>72</v>
      </c>
      <c r="AY152" s="243" t="s">
        <v>164</v>
      </c>
    </row>
    <row r="153" s="11" customFormat="1">
      <c r="B153" s="233"/>
      <c r="C153" s="234"/>
      <c r="D153" s="235" t="s">
        <v>173</v>
      </c>
      <c r="E153" s="236" t="s">
        <v>21</v>
      </c>
      <c r="F153" s="237" t="s">
        <v>401</v>
      </c>
      <c r="G153" s="234"/>
      <c r="H153" s="236" t="s">
        <v>21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AT153" s="243" t="s">
        <v>173</v>
      </c>
      <c r="AU153" s="243" t="s">
        <v>82</v>
      </c>
      <c r="AV153" s="11" t="s">
        <v>80</v>
      </c>
      <c r="AW153" s="11" t="s">
        <v>35</v>
      </c>
      <c r="AX153" s="11" t="s">
        <v>72</v>
      </c>
      <c r="AY153" s="243" t="s">
        <v>164</v>
      </c>
    </row>
    <row r="154" s="12" customFormat="1">
      <c r="B154" s="244"/>
      <c r="C154" s="245"/>
      <c r="D154" s="235" t="s">
        <v>173</v>
      </c>
      <c r="E154" s="246" t="s">
        <v>21</v>
      </c>
      <c r="F154" s="247" t="s">
        <v>1154</v>
      </c>
      <c r="G154" s="245"/>
      <c r="H154" s="248">
        <v>47.280000000000001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AT154" s="254" t="s">
        <v>173</v>
      </c>
      <c r="AU154" s="254" t="s">
        <v>82</v>
      </c>
      <c r="AV154" s="12" t="s">
        <v>82</v>
      </c>
      <c r="AW154" s="12" t="s">
        <v>35</v>
      </c>
      <c r="AX154" s="12" t="s">
        <v>72</v>
      </c>
      <c r="AY154" s="254" t="s">
        <v>164</v>
      </c>
    </row>
    <row r="155" s="12" customFormat="1">
      <c r="B155" s="244"/>
      <c r="C155" s="245"/>
      <c r="D155" s="235" t="s">
        <v>173</v>
      </c>
      <c r="E155" s="246" t="s">
        <v>21</v>
      </c>
      <c r="F155" s="247" t="s">
        <v>21</v>
      </c>
      <c r="G155" s="245"/>
      <c r="H155" s="248">
        <v>0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AT155" s="254" t="s">
        <v>173</v>
      </c>
      <c r="AU155" s="254" t="s">
        <v>82</v>
      </c>
      <c r="AV155" s="12" t="s">
        <v>82</v>
      </c>
      <c r="AW155" s="12" t="s">
        <v>35</v>
      </c>
      <c r="AX155" s="12" t="s">
        <v>72</v>
      </c>
      <c r="AY155" s="254" t="s">
        <v>164</v>
      </c>
    </row>
    <row r="156" s="11" customFormat="1">
      <c r="B156" s="233"/>
      <c r="C156" s="234"/>
      <c r="D156" s="235" t="s">
        <v>173</v>
      </c>
      <c r="E156" s="236" t="s">
        <v>21</v>
      </c>
      <c r="F156" s="237" t="s">
        <v>402</v>
      </c>
      <c r="G156" s="234"/>
      <c r="H156" s="236" t="s">
        <v>21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AT156" s="243" t="s">
        <v>173</v>
      </c>
      <c r="AU156" s="243" t="s">
        <v>82</v>
      </c>
      <c r="AV156" s="11" t="s">
        <v>80</v>
      </c>
      <c r="AW156" s="11" t="s">
        <v>35</v>
      </c>
      <c r="AX156" s="11" t="s">
        <v>72</v>
      </c>
      <c r="AY156" s="243" t="s">
        <v>164</v>
      </c>
    </row>
    <row r="157" s="12" customFormat="1">
      <c r="B157" s="244"/>
      <c r="C157" s="245"/>
      <c r="D157" s="235" t="s">
        <v>173</v>
      </c>
      <c r="E157" s="246" t="s">
        <v>21</v>
      </c>
      <c r="F157" s="247" t="s">
        <v>21</v>
      </c>
      <c r="G157" s="245"/>
      <c r="H157" s="248">
        <v>0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AT157" s="254" t="s">
        <v>173</v>
      </c>
      <c r="AU157" s="254" t="s">
        <v>82</v>
      </c>
      <c r="AV157" s="12" t="s">
        <v>82</v>
      </c>
      <c r="AW157" s="12" t="s">
        <v>35</v>
      </c>
      <c r="AX157" s="12" t="s">
        <v>72</v>
      </c>
      <c r="AY157" s="254" t="s">
        <v>164</v>
      </c>
    </row>
    <row r="158" s="14" customFormat="1">
      <c r="B158" s="276"/>
      <c r="C158" s="277"/>
      <c r="D158" s="235" t="s">
        <v>173</v>
      </c>
      <c r="E158" s="278" t="s">
        <v>21</v>
      </c>
      <c r="F158" s="279" t="s">
        <v>293</v>
      </c>
      <c r="G158" s="277"/>
      <c r="H158" s="280">
        <v>47.280000000000001</v>
      </c>
      <c r="I158" s="281"/>
      <c r="J158" s="277"/>
      <c r="K158" s="277"/>
      <c r="L158" s="282"/>
      <c r="M158" s="283"/>
      <c r="N158" s="284"/>
      <c r="O158" s="284"/>
      <c r="P158" s="284"/>
      <c r="Q158" s="284"/>
      <c r="R158" s="284"/>
      <c r="S158" s="284"/>
      <c r="T158" s="285"/>
      <c r="AT158" s="286" t="s">
        <v>173</v>
      </c>
      <c r="AU158" s="286" t="s">
        <v>82</v>
      </c>
      <c r="AV158" s="14" t="s">
        <v>185</v>
      </c>
      <c r="AW158" s="14" t="s">
        <v>35</v>
      </c>
      <c r="AX158" s="14" t="s">
        <v>72</v>
      </c>
      <c r="AY158" s="286" t="s">
        <v>164</v>
      </c>
    </row>
    <row r="159" s="11" customFormat="1">
      <c r="B159" s="233"/>
      <c r="C159" s="234"/>
      <c r="D159" s="235" t="s">
        <v>173</v>
      </c>
      <c r="E159" s="236" t="s">
        <v>21</v>
      </c>
      <c r="F159" s="237" t="s">
        <v>402</v>
      </c>
      <c r="G159" s="234"/>
      <c r="H159" s="236" t="s">
        <v>21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AT159" s="243" t="s">
        <v>173</v>
      </c>
      <c r="AU159" s="243" t="s">
        <v>82</v>
      </c>
      <c r="AV159" s="11" t="s">
        <v>80</v>
      </c>
      <c r="AW159" s="11" t="s">
        <v>35</v>
      </c>
      <c r="AX159" s="11" t="s">
        <v>72</v>
      </c>
      <c r="AY159" s="243" t="s">
        <v>164</v>
      </c>
    </row>
    <row r="160" s="12" customFormat="1">
      <c r="B160" s="244"/>
      <c r="C160" s="245"/>
      <c r="D160" s="235" t="s">
        <v>173</v>
      </c>
      <c r="E160" s="246" t="s">
        <v>21</v>
      </c>
      <c r="F160" s="247" t="s">
        <v>1157</v>
      </c>
      <c r="G160" s="245"/>
      <c r="H160" s="248">
        <v>9.4559999999999995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AT160" s="254" t="s">
        <v>173</v>
      </c>
      <c r="AU160" s="254" t="s">
        <v>82</v>
      </c>
      <c r="AV160" s="12" t="s">
        <v>82</v>
      </c>
      <c r="AW160" s="12" t="s">
        <v>35</v>
      </c>
      <c r="AX160" s="12" t="s">
        <v>72</v>
      </c>
      <c r="AY160" s="254" t="s">
        <v>164</v>
      </c>
    </row>
    <row r="161" s="14" customFormat="1">
      <c r="B161" s="276"/>
      <c r="C161" s="277"/>
      <c r="D161" s="235" t="s">
        <v>173</v>
      </c>
      <c r="E161" s="278" t="s">
        <v>21</v>
      </c>
      <c r="F161" s="279" t="s">
        <v>409</v>
      </c>
      <c r="G161" s="277"/>
      <c r="H161" s="280">
        <v>9.4559999999999995</v>
      </c>
      <c r="I161" s="281"/>
      <c r="J161" s="277"/>
      <c r="K161" s="277"/>
      <c r="L161" s="282"/>
      <c r="M161" s="283"/>
      <c r="N161" s="284"/>
      <c r="O161" s="284"/>
      <c r="P161" s="284"/>
      <c r="Q161" s="284"/>
      <c r="R161" s="284"/>
      <c r="S161" s="284"/>
      <c r="T161" s="285"/>
      <c r="AT161" s="286" t="s">
        <v>173</v>
      </c>
      <c r="AU161" s="286" t="s">
        <v>82</v>
      </c>
      <c r="AV161" s="14" t="s">
        <v>185</v>
      </c>
      <c r="AW161" s="14" t="s">
        <v>35</v>
      </c>
      <c r="AX161" s="14" t="s">
        <v>72</v>
      </c>
      <c r="AY161" s="286" t="s">
        <v>164</v>
      </c>
    </row>
    <row r="162" s="12" customFormat="1">
      <c r="B162" s="244"/>
      <c r="C162" s="245"/>
      <c r="D162" s="235" t="s">
        <v>173</v>
      </c>
      <c r="E162" s="246" t="s">
        <v>21</v>
      </c>
      <c r="F162" s="247" t="s">
        <v>1158</v>
      </c>
      <c r="G162" s="245"/>
      <c r="H162" s="248">
        <v>15.76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AT162" s="254" t="s">
        <v>173</v>
      </c>
      <c r="AU162" s="254" t="s">
        <v>82</v>
      </c>
      <c r="AV162" s="12" t="s">
        <v>82</v>
      </c>
      <c r="AW162" s="12" t="s">
        <v>35</v>
      </c>
      <c r="AX162" s="12" t="s">
        <v>72</v>
      </c>
      <c r="AY162" s="254" t="s">
        <v>164</v>
      </c>
    </row>
    <row r="163" s="11" customFormat="1">
      <c r="B163" s="233"/>
      <c r="C163" s="234"/>
      <c r="D163" s="235" t="s">
        <v>173</v>
      </c>
      <c r="E163" s="236" t="s">
        <v>21</v>
      </c>
      <c r="F163" s="237" t="s">
        <v>411</v>
      </c>
      <c r="G163" s="234"/>
      <c r="H163" s="236" t="s">
        <v>21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AT163" s="243" t="s">
        <v>173</v>
      </c>
      <c r="AU163" s="243" t="s">
        <v>82</v>
      </c>
      <c r="AV163" s="11" t="s">
        <v>80</v>
      </c>
      <c r="AW163" s="11" t="s">
        <v>35</v>
      </c>
      <c r="AX163" s="11" t="s">
        <v>72</v>
      </c>
      <c r="AY163" s="243" t="s">
        <v>164</v>
      </c>
    </row>
    <row r="164" s="12" customFormat="1">
      <c r="B164" s="244"/>
      <c r="C164" s="245"/>
      <c r="D164" s="235" t="s">
        <v>173</v>
      </c>
      <c r="E164" s="246" t="s">
        <v>21</v>
      </c>
      <c r="F164" s="247" t="s">
        <v>1159</v>
      </c>
      <c r="G164" s="245"/>
      <c r="H164" s="248">
        <v>0.23999999999999999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AT164" s="254" t="s">
        <v>173</v>
      </c>
      <c r="AU164" s="254" t="s">
        <v>82</v>
      </c>
      <c r="AV164" s="12" t="s">
        <v>82</v>
      </c>
      <c r="AW164" s="12" t="s">
        <v>35</v>
      </c>
      <c r="AX164" s="12" t="s">
        <v>72</v>
      </c>
      <c r="AY164" s="254" t="s">
        <v>164</v>
      </c>
    </row>
    <row r="165" s="14" customFormat="1">
      <c r="B165" s="276"/>
      <c r="C165" s="277"/>
      <c r="D165" s="235" t="s">
        <v>173</v>
      </c>
      <c r="E165" s="278" t="s">
        <v>21</v>
      </c>
      <c r="F165" s="279" t="s">
        <v>413</v>
      </c>
      <c r="G165" s="277"/>
      <c r="H165" s="280">
        <v>16</v>
      </c>
      <c r="I165" s="281"/>
      <c r="J165" s="277"/>
      <c r="K165" s="277"/>
      <c r="L165" s="282"/>
      <c r="M165" s="283"/>
      <c r="N165" s="284"/>
      <c r="O165" s="284"/>
      <c r="P165" s="284"/>
      <c r="Q165" s="284"/>
      <c r="R165" s="284"/>
      <c r="S165" s="284"/>
      <c r="T165" s="285"/>
      <c r="AT165" s="286" t="s">
        <v>173</v>
      </c>
      <c r="AU165" s="286" t="s">
        <v>82</v>
      </c>
      <c r="AV165" s="14" t="s">
        <v>185</v>
      </c>
      <c r="AW165" s="14" t="s">
        <v>35</v>
      </c>
      <c r="AX165" s="14" t="s">
        <v>80</v>
      </c>
      <c r="AY165" s="286" t="s">
        <v>164</v>
      </c>
    </row>
    <row r="166" s="1" customFormat="1" ht="25.5" customHeight="1">
      <c r="B166" s="46"/>
      <c r="C166" s="221" t="s">
        <v>225</v>
      </c>
      <c r="D166" s="221" t="s">
        <v>166</v>
      </c>
      <c r="E166" s="222" t="s">
        <v>861</v>
      </c>
      <c r="F166" s="223" t="s">
        <v>862</v>
      </c>
      <c r="G166" s="224" t="s">
        <v>287</v>
      </c>
      <c r="H166" s="225">
        <v>2.7999999999999998</v>
      </c>
      <c r="I166" s="226"/>
      <c r="J166" s="227">
        <f>ROUND(I166*H166,2)</f>
        <v>0</v>
      </c>
      <c r="K166" s="223" t="s">
        <v>21</v>
      </c>
      <c r="L166" s="72"/>
      <c r="M166" s="228" t="s">
        <v>21</v>
      </c>
      <c r="N166" s="229" t="s">
        <v>43</v>
      </c>
      <c r="O166" s="47"/>
      <c r="P166" s="230">
        <f>O166*H166</f>
        <v>0</v>
      </c>
      <c r="Q166" s="230">
        <v>0.0043</v>
      </c>
      <c r="R166" s="230">
        <f>Q166*H166</f>
        <v>0.012039999999999999</v>
      </c>
      <c r="S166" s="230">
        <v>0</v>
      </c>
      <c r="T166" s="231">
        <f>S166*H166</f>
        <v>0</v>
      </c>
      <c r="AR166" s="24" t="s">
        <v>171</v>
      </c>
      <c r="AT166" s="24" t="s">
        <v>166</v>
      </c>
      <c r="AU166" s="24" t="s">
        <v>82</v>
      </c>
      <c r="AY166" s="24" t="s">
        <v>164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24" t="s">
        <v>80</v>
      </c>
      <c r="BK166" s="232">
        <f>ROUND(I166*H166,2)</f>
        <v>0</v>
      </c>
      <c r="BL166" s="24" t="s">
        <v>171</v>
      </c>
      <c r="BM166" s="24" t="s">
        <v>1160</v>
      </c>
    </row>
    <row r="167" s="11" customFormat="1">
      <c r="B167" s="233"/>
      <c r="C167" s="234"/>
      <c r="D167" s="235" t="s">
        <v>173</v>
      </c>
      <c r="E167" s="236" t="s">
        <v>21</v>
      </c>
      <c r="F167" s="237" t="s">
        <v>828</v>
      </c>
      <c r="G167" s="234"/>
      <c r="H167" s="236" t="s">
        <v>21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AT167" s="243" t="s">
        <v>173</v>
      </c>
      <c r="AU167" s="243" t="s">
        <v>82</v>
      </c>
      <c r="AV167" s="11" t="s">
        <v>80</v>
      </c>
      <c r="AW167" s="11" t="s">
        <v>35</v>
      </c>
      <c r="AX167" s="11" t="s">
        <v>72</v>
      </c>
      <c r="AY167" s="243" t="s">
        <v>164</v>
      </c>
    </row>
    <row r="168" s="11" customFormat="1">
      <c r="B168" s="233"/>
      <c r="C168" s="234"/>
      <c r="D168" s="235" t="s">
        <v>173</v>
      </c>
      <c r="E168" s="236" t="s">
        <v>21</v>
      </c>
      <c r="F168" s="237" t="s">
        <v>840</v>
      </c>
      <c r="G168" s="234"/>
      <c r="H168" s="236" t="s">
        <v>21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AT168" s="243" t="s">
        <v>173</v>
      </c>
      <c r="AU168" s="243" t="s">
        <v>82</v>
      </c>
      <c r="AV168" s="11" t="s">
        <v>80</v>
      </c>
      <c r="AW168" s="11" t="s">
        <v>35</v>
      </c>
      <c r="AX168" s="11" t="s">
        <v>72</v>
      </c>
      <c r="AY168" s="243" t="s">
        <v>164</v>
      </c>
    </row>
    <row r="169" s="11" customFormat="1">
      <c r="B169" s="233"/>
      <c r="C169" s="234"/>
      <c r="D169" s="235" t="s">
        <v>173</v>
      </c>
      <c r="E169" s="236" t="s">
        <v>21</v>
      </c>
      <c r="F169" s="237" t="s">
        <v>864</v>
      </c>
      <c r="G169" s="234"/>
      <c r="H169" s="236" t="s">
        <v>21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AT169" s="243" t="s">
        <v>173</v>
      </c>
      <c r="AU169" s="243" t="s">
        <v>82</v>
      </c>
      <c r="AV169" s="11" t="s">
        <v>80</v>
      </c>
      <c r="AW169" s="11" t="s">
        <v>35</v>
      </c>
      <c r="AX169" s="11" t="s">
        <v>72</v>
      </c>
      <c r="AY169" s="243" t="s">
        <v>164</v>
      </c>
    </row>
    <row r="170" s="12" customFormat="1">
      <c r="B170" s="244"/>
      <c r="C170" s="245"/>
      <c r="D170" s="235" t="s">
        <v>173</v>
      </c>
      <c r="E170" s="246" t="s">
        <v>21</v>
      </c>
      <c r="F170" s="247" t="s">
        <v>842</v>
      </c>
      <c r="G170" s="245"/>
      <c r="H170" s="248">
        <v>2.7999999999999998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AT170" s="254" t="s">
        <v>173</v>
      </c>
      <c r="AU170" s="254" t="s">
        <v>82</v>
      </c>
      <c r="AV170" s="12" t="s">
        <v>82</v>
      </c>
      <c r="AW170" s="12" t="s">
        <v>35</v>
      </c>
      <c r="AX170" s="12" t="s">
        <v>72</v>
      </c>
      <c r="AY170" s="254" t="s">
        <v>164</v>
      </c>
    </row>
    <row r="171" s="11" customFormat="1">
      <c r="B171" s="233"/>
      <c r="C171" s="234"/>
      <c r="D171" s="235" t="s">
        <v>173</v>
      </c>
      <c r="E171" s="236" t="s">
        <v>21</v>
      </c>
      <c r="F171" s="237" t="s">
        <v>865</v>
      </c>
      <c r="G171" s="234"/>
      <c r="H171" s="236" t="s">
        <v>21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AT171" s="243" t="s">
        <v>173</v>
      </c>
      <c r="AU171" s="243" t="s">
        <v>82</v>
      </c>
      <c r="AV171" s="11" t="s">
        <v>80</v>
      </c>
      <c r="AW171" s="11" t="s">
        <v>35</v>
      </c>
      <c r="AX171" s="11" t="s">
        <v>72</v>
      </c>
      <c r="AY171" s="243" t="s">
        <v>164</v>
      </c>
    </row>
    <row r="172" s="13" customFormat="1">
      <c r="B172" s="255"/>
      <c r="C172" s="256"/>
      <c r="D172" s="235" t="s">
        <v>173</v>
      </c>
      <c r="E172" s="257" t="s">
        <v>21</v>
      </c>
      <c r="F172" s="258" t="s">
        <v>177</v>
      </c>
      <c r="G172" s="256"/>
      <c r="H172" s="259">
        <v>2.7999999999999998</v>
      </c>
      <c r="I172" s="260"/>
      <c r="J172" s="256"/>
      <c r="K172" s="256"/>
      <c r="L172" s="261"/>
      <c r="M172" s="262"/>
      <c r="N172" s="263"/>
      <c r="O172" s="263"/>
      <c r="P172" s="263"/>
      <c r="Q172" s="263"/>
      <c r="R172" s="263"/>
      <c r="S172" s="263"/>
      <c r="T172" s="264"/>
      <c r="AT172" s="265" t="s">
        <v>173</v>
      </c>
      <c r="AU172" s="265" t="s">
        <v>82</v>
      </c>
      <c r="AV172" s="13" t="s">
        <v>171</v>
      </c>
      <c r="AW172" s="13" t="s">
        <v>35</v>
      </c>
      <c r="AX172" s="13" t="s">
        <v>80</v>
      </c>
      <c r="AY172" s="265" t="s">
        <v>164</v>
      </c>
    </row>
    <row r="173" s="1" customFormat="1" ht="25.5" customHeight="1">
      <c r="B173" s="46"/>
      <c r="C173" s="266" t="s">
        <v>231</v>
      </c>
      <c r="D173" s="266" t="s">
        <v>238</v>
      </c>
      <c r="E173" s="267" t="s">
        <v>866</v>
      </c>
      <c r="F173" s="268" t="s">
        <v>862</v>
      </c>
      <c r="G173" s="269" t="s">
        <v>340</v>
      </c>
      <c r="H173" s="270">
        <v>42</v>
      </c>
      <c r="I173" s="271"/>
      <c r="J173" s="272">
        <f>ROUND(I173*H173,2)</f>
        <v>0</v>
      </c>
      <c r="K173" s="268" t="s">
        <v>21</v>
      </c>
      <c r="L173" s="273"/>
      <c r="M173" s="274" t="s">
        <v>21</v>
      </c>
      <c r="N173" s="275" t="s">
        <v>43</v>
      </c>
      <c r="O173" s="47"/>
      <c r="P173" s="230">
        <f>O173*H173</f>
        <v>0</v>
      </c>
      <c r="Q173" s="230">
        <v>0.001</v>
      </c>
      <c r="R173" s="230">
        <f>Q173*H173</f>
        <v>0.042000000000000003</v>
      </c>
      <c r="S173" s="230">
        <v>0</v>
      </c>
      <c r="T173" s="231">
        <f>S173*H173</f>
        <v>0</v>
      </c>
      <c r="AR173" s="24" t="s">
        <v>210</v>
      </c>
      <c r="AT173" s="24" t="s">
        <v>238</v>
      </c>
      <c r="AU173" s="24" t="s">
        <v>82</v>
      </c>
      <c r="AY173" s="24" t="s">
        <v>164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24" t="s">
        <v>80</v>
      </c>
      <c r="BK173" s="232">
        <f>ROUND(I173*H173,2)</f>
        <v>0</v>
      </c>
      <c r="BL173" s="24" t="s">
        <v>171</v>
      </c>
      <c r="BM173" s="24" t="s">
        <v>1161</v>
      </c>
    </row>
    <row r="174" s="11" customFormat="1">
      <c r="B174" s="233"/>
      <c r="C174" s="234"/>
      <c r="D174" s="235" t="s">
        <v>173</v>
      </c>
      <c r="E174" s="236" t="s">
        <v>21</v>
      </c>
      <c r="F174" s="237" t="s">
        <v>828</v>
      </c>
      <c r="G174" s="234"/>
      <c r="H174" s="236" t="s">
        <v>21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173</v>
      </c>
      <c r="AU174" s="243" t="s">
        <v>82</v>
      </c>
      <c r="AV174" s="11" t="s">
        <v>80</v>
      </c>
      <c r="AW174" s="11" t="s">
        <v>35</v>
      </c>
      <c r="AX174" s="11" t="s">
        <v>72</v>
      </c>
      <c r="AY174" s="243" t="s">
        <v>164</v>
      </c>
    </row>
    <row r="175" s="11" customFormat="1">
      <c r="B175" s="233"/>
      <c r="C175" s="234"/>
      <c r="D175" s="235" t="s">
        <v>173</v>
      </c>
      <c r="E175" s="236" t="s">
        <v>21</v>
      </c>
      <c r="F175" s="237" t="s">
        <v>840</v>
      </c>
      <c r="G175" s="234"/>
      <c r="H175" s="236" t="s">
        <v>21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AT175" s="243" t="s">
        <v>173</v>
      </c>
      <c r="AU175" s="243" t="s">
        <v>82</v>
      </c>
      <c r="AV175" s="11" t="s">
        <v>80</v>
      </c>
      <c r="AW175" s="11" t="s">
        <v>35</v>
      </c>
      <c r="AX175" s="11" t="s">
        <v>72</v>
      </c>
      <c r="AY175" s="243" t="s">
        <v>164</v>
      </c>
    </row>
    <row r="176" s="11" customFormat="1">
      <c r="B176" s="233"/>
      <c r="C176" s="234"/>
      <c r="D176" s="235" t="s">
        <v>173</v>
      </c>
      <c r="E176" s="236" t="s">
        <v>21</v>
      </c>
      <c r="F176" s="237" t="s">
        <v>864</v>
      </c>
      <c r="G176" s="234"/>
      <c r="H176" s="236" t="s">
        <v>21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AT176" s="243" t="s">
        <v>173</v>
      </c>
      <c r="AU176" s="243" t="s">
        <v>82</v>
      </c>
      <c r="AV176" s="11" t="s">
        <v>80</v>
      </c>
      <c r="AW176" s="11" t="s">
        <v>35</v>
      </c>
      <c r="AX176" s="11" t="s">
        <v>72</v>
      </c>
      <c r="AY176" s="243" t="s">
        <v>164</v>
      </c>
    </row>
    <row r="177" s="12" customFormat="1">
      <c r="B177" s="244"/>
      <c r="C177" s="245"/>
      <c r="D177" s="235" t="s">
        <v>173</v>
      </c>
      <c r="E177" s="246" t="s">
        <v>21</v>
      </c>
      <c r="F177" s="247" t="s">
        <v>868</v>
      </c>
      <c r="G177" s="245"/>
      <c r="H177" s="248">
        <v>0.021000000000000001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AT177" s="254" t="s">
        <v>173</v>
      </c>
      <c r="AU177" s="254" t="s">
        <v>82</v>
      </c>
      <c r="AV177" s="12" t="s">
        <v>82</v>
      </c>
      <c r="AW177" s="12" t="s">
        <v>35</v>
      </c>
      <c r="AX177" s="12" t="s">
        <v>72</v>
      </c>
      <c r="AY177" s="254" t="s">
        <v>164</v>
      </c>
    </row>
    <row r="178" s="14" customFormat="1">
      <c r="B178" s="276"/>
      <c r="C178" s="277"/>
      <c r="D178" s="235" t="s">
        <v>173</v>
      </c>
      <c r="E178" s="278" t="s">
        <v>21</v>
      </c>
      <c r="F178" s="279" t="s">
        <v>869</v>
      </c>
      <c r="G178" s="277"/>
      <c r="H178" s="280">
        <v>0.021000000000000001</v>
      </c>
      <c r="I178" s="281"/>
      <c r="J178" s="277"/>
      <c r="K178" s="277"/>
      <c r="L178" s="282"/>
      <c r="M178" s="283"/>
      <c r="N178" s="284"/>
      <c r="O178" s="284"/>
      <c r="P178" s="284"/>
      <c r="Q178" s="284"/>
      <c r="R178" s="284"/>
      <c r="S178" s="284"/>
      <c r="T178" s="285"/>
      <c r="AT178" s="286" t="s">
        <v>173</v>
      </c>
      <c r="AU178" s="286" t="s">
        <v>82</v>
      </c>
      <c r="AV178" s="14" t="s">
        <v>185</v>
      </c>
      <c r="AW178" s="14" t="s">
        <v>35</v>
      </c>
      <c r="AX178" s="14" t="s">
        <v>72</v>
      </c>
      <c r="AY178" s="286" t="s">
        <v>164</v>
      </c>
    </row>
    <row r="179" s="11" customFormat="1">
      <c r="B179" s="233"/>
      <c r="C179" s="234"/>
      <c r="D179" s="235" t="s">
        <v>173</v>
      </c>
      <c r="E179" s="236" t="s">
        <v>21</v>
      </c>
      <c r="F179" s="237" t="s">
        <v>870</v>
      </c>
      <c r="G179" s="234"/>
      <c r="H179" s="236" t="s">
        <v>21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AT179" s="243" t="s">
        <v>173</v>
      </c>
      <c r="AU179" s="243" t="s">
        <v>82</v>
      </c>
      <c r="AV179" s="11" t="s">
        <v>80</v>
      </c>
      <c r="AW179" s="11" t="s">
        <v>35</v>
      </c>
      <c r="AX179" s="11" t="s">
        <v>72</v>
      </c>
      <c r="AY179" s="243" t="s">
        <v>164</v>
      </c>
    </row>
    <row r="180" s="11" customFormat="1">
      <c r="B180" s="233"/>
      <c r="C180" s="234"/>
      <c r="D180" s="235" t="s">
        <v>173</v>
      </c>
      <c r="E180" s="236" t="s">
        <v>21</v>
      </c>
      <c r="F180" s="237" t="s">
        <v>871</v>
      </c>
      <c r="G180" s="234"/>
      <c r="H180" s="236" t="s">
        <v>21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AT180" s="243" t="s">
        <v>173</v>
      </c>
      <c r="AU180" s="243" t="s">
        <v>82</v>
      </c>
      <c r="AV180" s="11" t="s">
        <v>80</v>
      </c>
      <c r="AW180" s="11" t="s">
        <v>35</v>
      </c>
      <c r="AX180" s="11" t="s">
        <v>72</v>
      </c>
      <c r="AY180" s="243" t="s">
        <v>164</v>
      </c>
    </row>
    <row r="181" s="12" customFormat="1">
      <c r="B181" s="244"/>
      <c r="C181" s="245"/>
      <c r="D181" s="235" t="s">
        <v>173</v>
      </c>
      <c r="E181" s="246" t="s">
        <v>21</v>
      </c>
      <c r="F181" s="247" t="s">
        <v>872</v>
      </c>
      <c r="G181" s="245"/>
      <c r="H181" s="248">
        <v>42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AT181" s="254" t="s">
        <v>173</v>
      </c>
      <c r="AU181" s="254" t="s">
        <v>82</v>
      </c>
      <c r="AV181" s="12" t="s">
        <v>82</v>
      </c>
      <c r="AW181" s="12" t="s">
        <v>35</v>
      </c>
      <c r="AX181" s="12" t="s">
        <v>72</v>
      </c>
      <c r="AY181" s="254" t="s">
        <v>164</v>
      </c>
    </row>
    <row r="182" s="14" customFormat="1">
      <c r="B182" s="276"/>
      <c r="C182" s="277"/>
      <c r="D182" s="235" t="s">
        <v>173</v>
      </c>
      <c r="E182" s="278" t="s">
        <v>21</v>
      </c>
      <c r="F182" s="279" t="s">
        <v>576</v>
      </c>
      <c r="G182" s="277"/>
      <c r="H182" s="280">
        <v>42</v>
      </c>
      <c r="I182" s="281"/>
      <c r="J182" s="277"/>
      <c r="K182" s="277"/>
      <c r="L182" s="282"/>
      <c r="M182" s="283"/>
      <c r="N182" s="284"/>
      <c r="O182" s="284"/>
      <c r="P182" s="284"/>
      <c r="Q182" s="284"/>
      <c r="R182" s="284"/>
      <c r="S182" s="284"/>
      <c r="T182" s="285"/>
      <c r="AT182" s="286" t="s">
        <v>173</v>
      </c>
      <c r="AU182" s="286" t="s">
        <v>82</v>
      </c>
      <c r="AV182" s="14" t="s">
        <v>185</v>
      </c>
      <c r="AW182" s="14" t="s">
        <v>35</v>
      </c>
      <c r="AX182" s="14" t="s">
        <v>80</v>
      </c>
      <c r="AY182" s="286" t="s">
        <v>164</v>
      </c>
    </row>
    <row r="183" s="10" customFormat="1" ht="29.88" customHeight="1">
      <c r="B183" s="205"/>
      <c r="C183" s="206"/>
      <c r="D183" s="207" t="s">
        <v>71</v>
      </c>
      <c r="E183" s="219" t="s">
        <v>414</v>
      </c>
      <c r="F183" s="219" t="s">
        <v>415</v>
      </c>
      <c r="G183" s="206"/>
      <c r="H183" s="206"/>
      <c r="I183" s="209"/>
      <c r="J183" s="220">
        <f>BK183</f>
        <v>0</v>
      </c>
      <c r="K183" s="206"/>
      <c r="L183" s="211"/>
      <c r="M183" s="212"/>
      <c r="N183" s="213"/>
      <c r="O183" s="213"/>
      <c r="P183" s="214">
        <f>SUM(P184:P228)</f>
        <v>0</v>
      </c>
      <c r="Q183" s="213"/>
      <c r="R183" s="214">
        <f>SUM(R184:R228)</f>
        <v>0.012060000000000001</v>
      </c>
      <c r="S183" s="213"/>
      <c r="T183" s="215">
        <f>SUM(T184:T228)</f>
        <v>0</v>
      </c>
      <c r="AR183" s="216" t="s">
        <v>80</v>
      </c>
      <c r="AT183" s="217" t="s">
        <v>71</v>
      </c>
      <c r="AU183" s="217" t="s">
        <v>80</v>
      </c>
      <c r="AY183" s="216" t="s">
        <v>164</v>
      </c>
      <c r="BK183" s="218">
        <f>SUM(BK184:BK228)</f>
        <v>0</v>
      </c>
    </row>
    <row r="184" s="1" customFormat="1" ht="63.75" customHeight="1">
      <c r="B184" s="46"/>
      <c r="C184" s="221" t="s">
        <v>183</v>
      </c>
      <c r="D184" s="221" t="s">
        <v>166</v>
      </c>
      <c r="E184" s="222" t="s">
        <v>444</v>
      </c>
      <c r="F184" s="223" t="s">
        <v>445</v>
      </c>
      <c r="G184" s="224" t="s">
        <v>169</v>
      </c>
      <c r="H184" s="225">
        <v>134</v>
      </c>
      <c r="I184" s="226"/>
      <c r="J184" s="227">
        <f>ROUND(I184*H184,2)</f>
        <v>0</v>
      </c>
      <c r="K184" s="223" t="s">
        <v>170</v>
      </c>
      <c r="L184" s="72"/>
      <c r="M184" s="228" t="s">
        <v>21</v>
      </c>
      <c r="N184" s="229" t="s">
        <v>43</v>
      </c>
      <c r="O184" s="47"/>
      <c r="P184" s="230">
        <f>O184*H184</f>
        <v>0</v>
      </c>
      <c r="Q184" s="230">
        <v>4.0000000000000003E-05</v>
      </c>
      <c r="R184" s="230">
        <f>Q184*H184</f>
        <v>0.0053600000000000002</v>
      </c>
      <c r="S184" s="230">
        <v>0</v>
      </c>
      <c r="T184" s="231">
        <f>S184*H184</f>
        <v>0</v>
      </c>
      <c r="AR184" s="24" t="s">
        <v>171</v>
      </c>
      <c r="AT184" s="24" t="s">
        <v>166</v>
      </c>
      <c r="AU184" s="24" t="s">
        <v>82</v>
      </c>
      <c r="AY184" s="24" t="s">
        <v>164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24" t="s">
        <v>80</v>
      </c>
      <c r="BK184" s="232">
        <f>ROUND(I184*H184,2)</f>
        <v>0</v>
      </c>
      <c r="BL184" s="24" t="s">
        <v>171</v>
      </c>
      <c r="BM184" s="24" t="s">
        <v>1162</v>
      </c>
    </row>
    <row r="185" s="11" customFormat="1">
      <c r="B185" s="233"/>
      <c r="C185" s="234"/>
      <c r="D185" s="235" t="s">
        <v>173</v>
      </c>
      <c r="E185" s="236" t="s">
        <v>21</v>
      </c>
      <c r="F185" s="237" t="s">
        <v>1141</v>
      </c>
      <c r="G185" s="234"/>
      <c r="H185" s="236" t="s">
        <v>21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AT185" s="243" t="s">
        <v>173</v>
      </c>
      <c r="AU185" s="243" t="s">
        <v>82</v>
      </c>
      <c r="AV185" s="11" t="s">
        <v>80</v>
      </c>
      <c r="AW185" s="11" t="s">
        <v>35</v>
      </c>
      <c r="AX185" s="11" t="s">
        <v>72</v>
      </c>
      <c r="AY185" s="243" t="s">
        <v>164</v>
      </c>
    </row>
    <row r="186" s="12" customFormat="1">
      <c r="B186" s="244"/>
      <c r="C186" s="245"/>
      <c r="D186" s="235" t="s">
        <v>173</v>
      </c>
      <c r="E186" s="246" t="s">
        <v>21</v>
      </c>
      <c r="F186" s="247" t="s">
        <v>1142</v>
      </c>
      <c r="G186" s="245"/>
      <c r="H186" s="248">
        <v>134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AT186" s="254" t="s">
        <v>173</v>
      </c>
      <c r="AU186" s="254" t="s">
        <v>82</v>
      </c>
      <c r="AV186" s="12" t="s">
        <v>82</v>
      </c>
      <c r="AW186" s="12" t="s">
        <v>35</v>
      </c>
      <c r="AX186" s="12" t="s">
        <v>72</v>
      </c>
      <c r="AY186" s="254" t="s">
        <v>164</v>
      </c>
    </row>
    <row r="187" s="13" customFormat="1">
      <c r="B187" s="255"/>
      <c r="C187" s="256"/>
      <c r="D187" s="235" t="s">
        <v>173</v>
      </c>
      <c r="E187" s="257" t="s">
        <v>21</v>
      </c>
      <c r="F187" s="258" t="s">
        <v>177</v>
      </c>
      <c r="G187" s="256"/>
      <c r="H187" s="259">
        <v>134</v>
      </c>
      <c r="I187" s="260"/>
      <c r="J187" s="256"/>
      <c r="K187" s="256"/>
      <c r="L187" s="261"/>
      <c r="M187" s="262"/>
      <c r="N187" s="263"/>
      <c r="O187" s="263"/>
      <c r="P187" s="263"/>
      <c r="Q187" s="263"/>
      <c r="R187" s="263"/>
      <c r="S187" s="263"/>
      <c r="T187" s="264"/>
      <c r="AT187" s="265" t="s">
        <v>173</v>
      </c>
      <c r="AU187" s="265" t="s">
        <v>82</v>
      </c>
      <c r="AV187" s="13" t="s">
        <v>171</v>
      </c>
      <c r="AW187" s="13" t="s">
        <v>35</v>
      </c>
      <c r="AX187" s="13" t="s">
        <v>80</v>
      </c>
      <c r="AY187" s="265" t="s">
        <v>164</v>
      </c>
    </row>
    <row r="188" s="1" customFormat="1" ht="25.5" customHeight="1">
      <c r="B188" s="46"/>
      <c r="C188" s="221" t="s">
        <v>244</v>
      </c>
      <c r="D188" s="221" t="s">
        <v>166</v>
      </c>
      <c r="E188" s="222" t="s">
        <v>424</v>
      </c>
      <c r="F188" s="223" t="s">
        <v>425</v>
      </c>
      <c r="G188" s="224" t="s">
        <v>169</v>
      </c>
      <c r="H188" s="225">
        <v>134</v>
      </c>
      <c r="I188" s="226"/>
      <c r="J188" s="227">
        <f>ROUND(I188*H188,2)</f>
        <v>0</v>
      </c>
      <c r="K188" s="223" t="s">
        <v>170</v>
      </c>
      <c r="L188" s="72"/>
      <c r="M188" s="228" t="s">
        <v>21</v>
      </c>
      <c r="N188" s="229" t="s">
        <v>43</v>
      </c>
      <c r="O188" s="47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AR188" s="24" t="s">
        <v>171</v>
      </c>
      <c r="AT188" s="24" t="s">
        <v>166</v>
      </c>
      <c r="AU188" s="24" t="s">
        <v>82</v>
      </c>
      <c r="AY188" s="24" t="s">
        <v>164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24" t="s">
        <v>80</v>
      </c>
      <c r="BK188" s="232">
        <f>ROUND(I188*H188,2)</f>
        <v>0</v>
      </c>
      <c r="BL188" s="24" t="s">
        <v>171</v>
      </c>
      <c r="BM188" s="24" t="s">
        <v>1163</v>
      </c>
    </row>
    <row r="189" s="11" customFormat="1">
      <c r="B189" s="233"/>
      <c r="C189" s="234"/>
      <c r="D189" s="235" t="s">
        <v>173</v>
      </c>
      <c r="E189" s="236" t="s">
        <v>21</v>
      </c>
      <c r="F189" s="237" t="s">
        <v>1141</v>
      </c>
      <c r="G189" s="234"/>
      <c r="H189" s="236" t="s">
        <v>21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AT189" s="243" t="s">
        <v>173</v>
      </c>
      <c r="AU189" s="243" t="s">
        <v>82</v>
      </c>
      <c r="AV189" s="11" t="s">
        <v>80</v>
      </c>
      <c r="AW189" s="11" t="s">
        <v>35</v>
      </c>
      <c r="AX189" s="11" t="s">
        <v>72</v>
      </c>
      <c r="AY189" s="243" t="s">
        <v>164</v>
      </c>
    </row>
    <row r="190" s="12" customFormat="1">
      <c r="B190" s="244"/>
      <c r="C190" s="245"/>
      <c r="D190" s="235" t="s">
        <v>173</v>
      </c>
      <c r="E190" s="246" t="s">
        <v>21</v>
      </c>
      <c r="F190" s="247" t="s">
        <v>1142</v>
      </c>
      <c r="G190" s="245"/>
      <c r="H190" s="248">
        <v>134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AT190" s="254" t="s">
        <v>173</v>
      </c>
      <c r="AU190" s="254" t="s">
        <v>82</v>
      </c>
      <c r="AV190" s="12" t="s">
        <v>82</v>
      </c>
      <c r="AW190" s="12" t="s">
        <v>35</v>
      </c>
      <c r="AX190" s="12" t="s">
        <v>72</v>
      </c>
      <c r="AY190" s="254" t="s">
        <v>164</v>
      </c>
    </row>
    <row r="191" s="13" customFormat="1">
      <c r="B191" s="255"/>
      <c r="C191" s="256"/>
      <c r="D191" s="235" t="s">
        <v>173</v>
      </c>
      <c r="E191" s="257" t="s">
        <v>21</v>
      </c>
      <c r="F191" s="258" t="s">
        <v>177</v>
      </c>
      <c r="G191" s="256"/>
      <c r="H191" s="259">
        <v>134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AT191" s="265" t="s">
        <v>173</v>
      </c>
      <c r="AU191" s="265" t="s">
        <v>82</v>
      </c>
      <c r="AV191" s="13" t="s">
        <v>171</v>
      </c>
      <c r="AW191" s="13" t="s">
        <v>35</v>
      </c>
      <c r="AX191" s="13" t="s">
        <v>80</v>
      </c>
      <c r="AY191" s="265" t="s">
        <v>164</v>
      </c>
    </row>
    <row r="192" s="1" customFormat="1" ht="25.5" customHeight="1">
      <c r="B192" s="46"/>
      <c r="C192" s="221" t="s">
        <v>10</v>
      </c>
      <c r="D192" s="221" t="s">
        <v>166</v>
      </c>
      <c r="E192" s="222" t="s">
        <v>430</v>
      </c>
      <c r="F192" s="223" t="s">
        <v>431</v>
      </c>
      <c r="G192" s="224" t="s">
        <v>169</v>
      </c>
      <c r="H192" s="225">
        <v>134</v>
      </c>
      <c r="I192" s="226"/>
      <c r="J192" s="227">
        <f>ROUND(I192*H192,2)</f>
        <v>0</v>
      </c>
      <c r="K192" s="223" t="s">
        <v>170</v>
      </c>
      <c r="L192" s="72"/>
      <c r="M192" s="228" t="s">
        <v>21</v>
      </c>
      <c r="N192" s="229" t="s">
        <v>43</v>
      </c>
      <c r="O192" s="47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AR192" s="24" t="s">
        <v>171</v>
      </c>
      <c r="AT192" s="24" t="s">
        <v>166</v>
      </c>
      <c r="AU192" s="24" t="s">
        <v>82</v>
      </c>
      <c r="AY192" s="24" t="s">
        <v>164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24" t="s">
        <v>80</v>
      </c>
      <c r="BK192" s="232">
        <f>ROUND(I192*H192,2)</f>
        <v>0</v>
      </c>
      <c r="BL192" s="24" t="s">
        <v>171</v>
      </c>
      <c r="BM192" s="24" t="s">
        <v>1164</v>
      </c>
    </row>
    <row r="193" s="11" customFormat="1">
      <c r="B193" s="233"/>
      <c r="C193" s="234"/>
      <c r="D193" s="235" t="s">
        <v>173</v>
      </c>
      <c r="E193" s="236" t="s">
        <v>21</v>
      </c>
      <c r="F193" s="237" t="s">
        <v>1141</v>
      </c>
      <c r="G193" s="234"/>
      <c r="H193" s="236" t="s">
        <v>21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AT193" s="243" t="s">
        <v>173</v>
      </c>
      <c r="AU193" s="243" t="s">
        <v>82</v>
      </c>
      <c r="AV193" s="11" t="s">
        <v>80</v>
      </c>
      <c r="AW193" s="11" t="s">
        <v>35</v>
      </c>
      <c r="AX193" s="11" t="s">
        <v>72</v>
      </c>
      <c r="AY193" s="243" t="s">
        <v>164</v>
      </c>
    </row>
    <row r="194" s="11" customFormat="1">
      <c r="B194" s="233"/>
      <c r="C194" s="234"/>
      <c r="D194" s="235" t="s">
        <v>173</v>
      </c>
      <c r="E194" s="236" t="s">
        <v>21</v>
      </c>
      <c r="F194" s="237" t="s">
        <v>323</v>
      </c>
      <c r="G194" s="234"/>
      <c r="H194" s="236" t="s">
        <v>21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AT194" s="243" t="s">
        <v>173</v>
      </c>
      <c r="AU194" s="243" t="s">
        <v>82</v>
      </c>
      <c r="AV194" s="11" t="s">
        <v>80</v>
      </c>
      <c r="AW194" s="11" t="s">
        <v>35</v>
      </c>
      <c r="AX194" s="11" t="s">
        <v>72</v>
      </c>
      <c r="AY194" s="243" t="s">
        <v>164</v>
      </c>
    </row>
    <row r="195" s="11" customFormat="1">
      <c r="B195" s="233"/>
      <c r="C195" s="234"/>
      <c r="D195" s="235" t="s">
        <v>173</v>
      </c>
      <c r="E195" s="236" t="s">
        <v>21</v>
      </c>
      <c r="F195" s="237" t="s">
        <v>876</v>
      </c>
      <c r="G195" s="234"/>
      <c r="H195" s="236" t="s">
        <v>21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AT195" s="243" t="s">
        <v>173</v>
      </c>
      <c r="AU195" s="243" t="s">
        <v>82</v>
      </c>
      <c r="AV195" s="11" t="s">
        <v>80</v>
      </c>
      <c r="AW195" s="11" t="s">
        <v>35</v>
      </c>
      <c r="AX195" s="11" t="s">
        <v>72</v>
      </c>
      <c r="AY195" s="243" t="s">
        <v>164</v>
      </c>
    </row>
    <row r="196" s="12" customFormat="1">
      <c r="B196" s="244"/>
      <c r="C196" s="245"/>
      <c r="D196" s="235" t="s">
        <v>173</v>
      </c>
      <c r="E196" s="246" t="s">
        <v>21</v>
      </c>
      <c r="F196" s="247" t="s">
        <v>1142</v>
      </c>
      <c r="G196" s="245"/>
      <c r="H196" s="248">
        <v>134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AT196" s="254" t="s">
        <v>173</v>
      </c>
      <c r="AU196" s="254" t="s">
        <v>82</v>
      </c>
      <c r="AV196" s="12" t="s">
        <v>82</v>
      </c>
      <c r="AW196" s="12" t="s">
        <v>35</v>
      </c>
      <c r="AX196" s="12" t="s">
        <v>72</v>
      </c>
      <c r="AY196" s="254" t="s">
        <v>164</v>
      </c>
    </row>
    <row r="197" s="12" customFormat="1">
      <c r="B197" s="244"/>
      <c r="C197" s="245"/>
      <c r="D197" s="235" t="s">
        <v>173</v>
      </c>
      <c r="E197" s="246" t="s">
        <v>21</v>
      </c>
      <c r="F197" s="247" t="s">
        <v>21</v>
      </c>
      <c r="G197" s="245"/>
      <c r="H197" s="248">
        <v>0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AT197" s="254" t="s">
        <v>173</v>
      </c>
      <c r="AU197" s="254" t="s">
        <v>82</v>
      </c>
      <c r="AV197" s="12" t="s">
        <v>82</v>
      </c>
      <c r="AW197" s="12" t="s">
        <v>35</v>
      </c>
      <c r="AX197" s="12" t="s">
        <v>72</v>
      </c>
      <c r="AY197" s="254" t="s">
        <v>164</v>
      </c>
    </row>
    <row r="198" s="14" customFormat="1">
      <c r="B198" s="276"/>
      <c r="C198" s="277"/>
      <c r="D198" s="235" t="s">
        <v>173</v>
      </c>
      <c r="E198" s="278" t="s">
        <v>21</v>
      </c>
      <c r="F198" s="279" t="s">
        <v>434</v>
      </c>
      <c r="G198" s="277"/>
      <c r="H198" s="280">
        <v>134</v>
      </c>
      <c r="I198" s="281"/>
      <c r="J198" s="277"/>
      <c r="K198" s="277"/>
      <c r="L198" s="282"/>
      <c r="M198" s="283"/>
      <c r="N198" s="284"/>
      <c r="O198" s="284"/>
      <c r="P198" s="284"/>
      <c r="Q198" s="284"/>
      <c r="R198" s="284"/>
      <c r="S198" s="284"/>
      <c r="T198" s="285"/>
      <c r="AT198" s="286" t="s">
        <v>173</v>
      </c>
      <c r="AU198" s="286" t="s">
        <v>82</v>
      </c>
      <c r="AV198" s="14" t="s">
        <v>185</v>
      </c>
      <c r="AW198" s="14" t="s">
        <v>35</v>
      </c>
      <c r="AX198" s="14" t="s">
        <v>80</v>
      </c>
      <c r="AY198" s="286" t="s">
        <v>164</v>
      </c>
    </row>
    <row r="199" s="13" customFormat="1">
      <c r="B199" s="255"/>
      <c r="C199" s="256"/>
      <c r="D199" s="235" t="s">
        <v>173</v>
      </c>
      <c r="E199" s="257" t="s">
        <v>21</v>
      </c>
      <c r="F199" s="258" t="s">
        <v>177</v>
      </c>
      <c r="G199" s="256"/>
      <c r="H199" s="259">
        <v>134</v>
      </c>
      <c r="I199" s="260"/>
      <c r="J199" s="256"/>
      <c r="K199" s="256"/>
      <c r="L199" s="261"/>
      <c r="M199" s="262"/>
      <c r="N199" s="263"/>
      <c r="O199" s="263"/>
      <c r="P199" s="263"/>
      <c r="Q199" s="263"/>
      <c r="R199" s="263"/>
      <c r="S199" s="263"/>
      <c r="T199" s="264"/>
      <c r="AT199" s="265" t="s">
        <v>173</v>
      </c>
      <c r="AU199" s="265" t="s">
        <v>82</v>
      </c>
      <c r="AV199" s="13" t="s">
        <v>171</v>
      </c>
      <c r="AW199" s="13" t="s">
        <v>35</v>
      </c>
      <c r="AX199" s="13" t="s">
        <v>72</v>
      </c>
      <c r="AY199" s="265" t="s">
        <v>164</v>
      </c>
    </row>
    <row r="200" s="11" customFormat="1">
      <c r="B200" s="233"/>
      <c r="C200" s="234"/>
      <c r="D200" s="235" t="s">
        <v>173</v>
      </c>
      <c r="E200" s="236" t="s">
        <v>21</v>
      </c>
      <c r="F200" s="237" t="s">
        <v>442</v>
      </c>
      <c r="G200" s="234"/>
      <c r="H200" s="236" t="s">
        <v>21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AT200" s="243" t="s">
        <v>173</v>
      </c>
      <c r="AU200" s="243" t="s">
        <v>82</v>
      </c>
      <c r="AV200" s="11" t="s">
        <v>80</v>
      </c>
      <c r="AW200" s="11" t="s">
        <v>35</v>
      </c>
      <c r="AX200" s="11" t="s">
        <v>72</v>
      </c>
      <c r="AY200" s="243" t="s">
        <v>164</v>
      </c>
    </row>
    <row r="201" s="12" customFormat="1">
      <c r="B201" s="244"/>
      <c r="C201" s="245"/>
      <c r="D201" s="235" t="s">
        <v>173</v>
      </c>
      <c r="E201" s="246" t="s">
        <v>21</v>
      </c>
      <c r="F201" s="247" t="s">
        <v>1165</v>
      </c>
      <c r="G201" s="245"/>
      <c r="H201" s="248">
        <v>6.7000000000000002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AT201" s="254" t="s">
        <v>173</v>
      </c>
      <c r="AU201" s="254" t="s">
        <v>82</v>
      </c>
      <c r="AV201" s="12" t="s">
        <v>82</v>
      </c>
      <c r="AW201" s="12" t="s">
        <v>35</v>
      </c>
      <c r="AX201" s="12" t="s">
        <v>72</v>
      </c>
      <c r="AY201" s="254" t="s">
        <v>164</v>
      </c>
    </row>
    <row r="202" s="11" customFormat="1">
      <c r="B202" s="233"/>
      <c r="C202" s="234"/>
      <c r="D202" s="235" t="s">
        <v>173</v>
      </c>
      <c r="E202" s="236" t="s">
        <v>21</v>
      </c>
      <c r="F202" s="237" t="s">
        <v>437</v>
      </c>
      <c r="G202" s="234"/>
      <c r="H202" s="236" t="s">
        <v>21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AT202" s="243" t="s">
        <v>173</v>
      </c>
      <c r="AU202" s="243" t="s">
        <v>82</v>
      </c>
      <c r="AV202" s="11" t="s">
        <v>80</v>
      </c>
      <c r="AW202" s="11" t="s">
        <v>35</v>
      </c>
      <c r="AX202" s="11" t="s">
        <v>72</v>
      </c>
      <c r="AY202" s="243" t="s">
        <v>164</v>
      </c>
    </row>
    <row r="203" s="12" customFormat="1">
      <c r="B203" s="244"/>
      <c r="C203" s="245"/>
      <c r="D203" s="235" t="s">
        <v>173</v>
      </c>
      <c r="E203" s="246" t="s">
        <v>21</v>
      </c>
      <c r="F203" s="247" t="s">
        <v>21</v>
      </c>
      <c r="G203" s="245"/>
      <c r="H203" s="248">
        <v>0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AT203" s="254" t="s">
        <v>173</v>
      </c>
      <c r="AU203" s="254" t="s">
        <v>82</v>
      </c>
      <c r="AV203" s="12" t="s">
        <v>82</v>
      </c>
      <c r="AW203" s="12" t="s">
        <v>35</v>
      </c>
      <c r="AX203" s="12" t="s">
        <v>72</v>
      </c>
      <c r="AY203" s="254" t="s">
        <v>164</v>
      </c>
    </row>
    <row r="204" s="14" customFormat="1">
      <c r="B204" s="276"/>
      <c r="C204" s="277"/>
      <c r="D204" s="235" t="s">
        <v>173</v>
      </c>
      <c r="E204" s="278" t="s">
        <v>21</v>
      </c>
      <c r="F204" s="279" t="s">
        <v>305</v>
      </c>
      <c r="G204" s="277"/>
      <c r="H204" s="280">
        <v>6.7000000000000002</v>
      </c>
      <c r="I204" s="281"/>
      <c r="J204" s="277"/>
      <c r="K204" s="277"/>
      <c r="L204" s="282"/>
      <c r="M204" s="283"/>
      <c r="N204" s="284"/>
      <c r="O204" s="284"/>
      <c r="P204" s="284"/>
      <c r="Q204" s="284"/>
      <c r="R204" s="284"/>
      <c r="S204" s="284"/>
      <c r="T204" s="285"/>
      <c r="AT204" s="286" t="s">
        <v>173</v>
      </c>
      <c r="AU204" s="286" t="s">
        <v>82</v>
      </c>
      <c r="AV204" s="14" t="s">
        <v>185</v>
      </c>
      <c r="AW204" s="14" t="s">
        <v>35</v>
      </c>
      <c r="AX204" s="14" t="s">
        <v>72</v>
      </c>
      <c r="AY204" s="286" t="s">
        <v>164</v>
      </c>
    </row>
    <row r="205" s="1" customFormat="1" ht="16.5" customHeight="1">
      <c r="B205" s="46"/>
      <c r="C205" s="266" t="s">
        <v>193</v>
      </c>
      <c r="D205" s="266" t="s">
        <v>238</v>
      </c>
      <c r="E205" s="267" t="s">
        <v>439</v>
      </c>
      <c r="F205" s="268" t="s">
        <v>440</v>
      </c>
      <c r="G205" s="269" t="s">
        <v>300</v>
      </c>
      <c r="H205" s="270">
        <v>6.7000000000000002</v>
      </c>
      <c r="I205" s="271"/>
      <c r="J205" s="272">
        <f>ROUND(I205*H205,2)</f>
        <v>0</v>
      </c>
      <c r="K205" s="268" t="s">
        <v>21</v>
      </c>
      <c r="L205" s="273"/>
      <c r="M205" s="274" t="s">
        <v>21</v>
      </c>
      <c r="N205" s="275" t="s">
        <v>43</v>
      </c>
      <c r="O205" s="47"/>
      <c r="P205" s="230">
        <f>O205*H205</f>
        <v>0</v>
      </c>
      <c r="Q205" s="230">
        <v>0.001</v>
      </c>
      <c r="R205" s="230">
        <f>Q205*H205</f>
        <v>0.0067000000000000002</v>
      </c>
      <c r="S205" s="230">
        <v>0</v>
      </c>
      <c r="T205" s="231">
        <f>S205*H205</f>
        <v>0</v>
      </c>
      <c r="AR205" s="24" t="s">
        <v>210</v>
      </c>
      <c r="AT205" s="24" t="s">
        <v>238</v>
      </c>
      <c r="AU205" s="24" t="s">
        <v>82</v>
      </c>
      <c r="AY205" s="24" t="s">
        <v>164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24" t="s">
        <v>80</v>
      </c>
      <c r="BK205" s="232">
        <f>ROUND(I205*H205,2)</f>
        <v>0</v>
      </c>
      <c r="BL205" s="24" t="s">
        <v>171</v>
      </c>
      <c r="BM205" s="24" t="s">
        <v>1166</v>
      </c>
    </row>
    <row r="206" s="11" customFormat="1">
      <c r="B206" s="233"/>
      <c r="C206" s="234"/>
      <c r="D206" s="235" t="s">
        <v>173</v>
      </c>
      <c r="E206" s="236" t="s">
        <v>21</v>
      </c>
      <c r="F206" s="237" t="s">
        <v>1141</v>
      </c>
      <c r="G206" s="234"/>
      <c r="H206" s="236" t="s">
        <v>21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AT206" s="243" t="s">
        <v>173</v>
      </c>
      <c r="AU206" s="243" t="s">
        <v>82</v>
      </c>
      <c r="AV206" s="11" t="s">
        <v>80</v>
      </c>
      <c r="AW206" s="11" t="s">
        <v>35</v>
      </c>
      <c r="AX206" s="11" t="s">
        <v>72</v>
      </c>
      <c r="AY206" s="243" t="s">
        <v>164</v>
      </c>
    </row>
    <row r="207" s="11" customFormat="1">
      <c r="B207" s="233"/>
      <c r="C207" s="234"/>
      <c r="D207" s="235" t="s">
        <v>173</v>
      </c>
      <c r="E207" s="236" t="s">
        <v>21</v>
      </c>
      <c r="F207" s="237" t="s">
        <v>323</v>
      </c>
      <c r="G207" s="234"/>
      <c r="H207" s="236" t="s">
        <v>21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AT207" s="243" t="s">
        <v>173</v>
      </c>
      <c r="AU207" s="243" t="s">
        <v>82</v>
      </c>
      <c r="AV207" s="11" t="s">
        <v>80</v>
      </c>
      <c r="AW207" s="11" t="s">
        <v>35</v>
      </c>
      <c r="AX207" s="11" t="s">
        <v>72</v>
      </c>
      <c r="AY207" s="243" t="s">
        <v>164</v>
      </c>
    </row>
    <row r="208" s="11" customFormat="1">
      <c r="B208" s="233"/>
      <c r="C208" s="234"/>
      <c r="D208" s="235" t="s">
        <v>173</v>
      </c>
      <c r="E208" s="236" t="s">
        <v>21</v>
      </c>
      <c r="F208" s="237" t="s">
        <v>876</v>
      </c>
      <c r="G208" s="234"/>
      <c r="H208" s="236" t="s">
        <v>21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AT208" s="243" t="s">
        <v>173</v>
      </c>
      <c r="AU208" s="243" t="s">
        <v>82</v>
      </c>
      <c r="AV208" s="11" t="s">
        <v>80</v>
      </c>
      <c r="AW208" s="11" t="s">
        <v>35</v>
      </c>
      <c r="AX208" s="11" t="s">
        <v>72</v>
      </c>
      <c r="AY208" s="243" t="s">
        <v>164</v>
      </c>
    </row>
    <row r="209" s="12" customFormat="1">
      <c r="B209" s="244"/>
      <c r="C209" s="245"/>
      <c r="D209" s="235" t="s">
        <v>173</v>
      </c>
      <c r="E209" s="246" t="s">
        <v>21</v>
      </c>
      <c r="F209" s="247" t="s">
        <v>1142</v>
      </c>
      <c r="G209" s="245"/>
      <c r="H209" s="248">
        <v>134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AT209" s="254" t="s">
        <v>173</v>
      </c>
      <c r="AU209" s="254" t="s">
        <v>82</v>
      </c>
      <c r="AV209" s="12" t="s">
        <v>82</v>
      </c>
      <c r="AW209" s="12" t="s">
        <v>35</v>
      </c>
      <c r="AX209" s="12" t="s">
        <v>72</v>
      </c>
      <c r="AY209" s="254" t="s">
        <v>164</v>
      </c>
    </row>
    <row r="210" s="12" customFormat="1">
      <c r="B210" s="244"/>
      <c r="C210" s="245"/>
      <c r="D210" s="235" t="s">
        <v>173</v>
      </c>
      <c r="E210" s="246" t="s">
        <v>21</v>
      </c>
      <c r="F210" s="247" t="s">
        <v>21</v>
      </c>
      <c r="G210" s="245"/>
      <c r="H210" s="248">
        <v>0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AT210" s="254" t="s">
        <v>173</v>
      </c>
      <c r="AU210" s="254" t="s">
        <v>82</v>
      </c>
      <c r="AV210" s="12" t="s">
        <v>82</v>
      </c>
      <c r="AW210" s="12" t="s">
        <v>35</v>
      </c>
      <c r="AX210" s="12" t="s">
        <v>72</v>
      </c>
      <c r="AY210" s="254" t="s">
        <v>164</v>
      </c>
    </row>
    <row r="211" s="14" customFormat="1">
      <c r="B211" s="276"/>
      <c r="C211" s="277"/>
      <c r="D211" s="235" t="s">
        <v>173</v>
      </c>
      <c r="E211" s="278" t="s">
        <v>21</v>
      </c>
      <c r="F211" s="279" t="s">
        <v>434</v>
      </c>
      <c r="G211" s="277"/>
      <c r="H211" s="280">
        <v>134</v>
      </c>
      <c r="I211" s="281"/>
      <c r="J211" s="277"/>
      <c r="K211" s="277"/>
      <c r="L211" s="282"/>
      <c r="M211" s="283"/>
      <c r="N211" s="284"/>
      <c r="O211" s="284"/>
      <c r="P211" s="284"/>
      <c r="Q211" s="284"/>
      <c r="R211" s="284"/>
      <c r="S211" s="284"/>
      <c r="T211" s="285"/>
      <c r="AT211" s="286" t="s">
        <v>173</v>
      </c>
      <c r="AU211" s="286" t="s">
        <v>82</v>
      </c>
      <c r="AV211" s="14" t="s">
        <v>185</v>
      </c>
      <c r="AW211" s="14" t="s">
        <v>35</v>
      </c>
      <c r="AX211" s="14" t="s">
        <v>72</v>
      </c>
      <c r="AY211" s="286" t="s">
        <v>164</v>
      </c>
    </row>
    <row r="212" s="11" customFormat="1">
      <c r="B212" s="233"/>
      <c r="C212" s="234"/>
      <c r="D212" s="235" t="s">
        <v>173</v>
      </c>
      <c r="E212" s="236" t="s">
        <v>21</v>
      </c>
      <c r="F212" s="237" t="s">
        <v>442</v>
      </c>
      <c r="G212" s="234"/>
      <c r="H212" s="236" t="s">
        <v>21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AT212" s="243" t="s">
        <v>173</v>
      </c>
      <c r="AU212" s="243" t="s">
        <v>82</v>
      </c>
      <c r="AV212" s="11" t="s">
        <v>80</v>
      </c>
      <c r="AW212" s="11" t="s">
        <v>35</v>
      </c>
      <c r="AX212" s="11" t="s">
        <v>72</v>
      </c>
      <c r="AY212" s="243" t="s">
        <v>164</v>
      </c>
    </row>
    <row r="213" s="12" customFormat="1">
      <c r="B213" s="244"/>
      <c r="C213" s="245"/>
      <c r="D213" s="235" t="s">
        <v>173</v>
      </c>
      <c r="E213" s="246" t="s">
        <v>21</v>
      </c>
      <c r="F213" s="247" t="s">
        <v>1165</v>
      </c>
      <c r="G213" s="245"/>
      <c r="H213" s="248">
        <v>6.7000000000000002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AT213" s="254" t="s">
        <v>173</v>
      </c>
      <c r="AU213" s="254" t="s">
        <v>82</v>
      </c>
      <c r="AV213" s="12" t="s">
        <v>82</v>
      </c>
      <c r="AW213" s="12" t="s">
        <v>35</v>
      </c>
      <c r="AX213" s="12" t="s">
        <v>72</v>
      </c>
      <c r="AY213" s="254" t="s">
        <v>164</v>
      </c>
    </row>
    <row r="214" s="11" customFormat="1">
      <c r="B214" s="233"/>
      <c r="C214" s="234"/>
      <c r="D214" s="235" t="s">
        <v>173</v>
      </c>
      <c r="E214" s="236" t="s">
        <v>21</v>
      </c>
      <c r="F214" s="237" t="s">
        <v>437</v>
      </c>
      <c r="G214" s="234"/>
      <c r="H214" s="236" t="s">
        <v>21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AT214" s="243" t="s">
        <v>173</v>
      </c>
      <c r="AU214" s="243" t="s">
        <v>82</v>
      </c>
      <c r="AV214" s="11" t="s">
        <v>80</v>
      </c>
      <c r="AW214" s="11" t="s">
        <v>35</v>
      </c>
      <c r="AX214" s="11" t="s">
        <v>72</v>
      </c>
      <c r="AY214" s="243" t="s">
        <v>164</v>
      </c>
    </row>
    <row r="215" s="12" customFormat="1">
      <c r="B215" s="244"/>
      <c r="C215" s="245"/>
      <c r="D215" s="235" t="s">
        <v>173</v>
      </c>
      <c r="E215" s="246" t="s">
        <v>21</v>
      </c>
      <c r="F215" s="247" t="s">
        <v>21</v>
      </c>
      <c r="G215" s="245"/>
      <c r="H215" s="248">
        <v>0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AT215" s="254" t="s">
        <v>173</v>
      </c>
      <c r="AU215" s="254" t="s">
        <v>82</v>
      </c>
      <c r="AV215" s="12" t="s">
        <v>82</v>
      </c>
      <c r="AW215" s="12" t="s">
        <v>35</v>
      </c>
      <c r="AX215" s="12" t="s">
        <v>72</v>
      </c>
      <c r="AY215" s="254" t="s">
        <v>164</v>
      </c>
    </row>
    <row r="216" s="14" customFormat="1">
      <c r="B216" s="276"/>
      <c r="C216" s="277"/>
      <c r="D216" s="235" t="s">
        <v>173</v>
      </c>
      <c r="E216" s="278" t="s">
        <v>21</v>
      </c>
      <c r="F216" s="279" t="s">
        <v>305</v>
      </c>
      <c r="G216" s="277"/>
      <c r="H216" s="280">
        <v>6.7000000000000002</v>
      </c>
      <c r="I216" s="281"/>
      <c r="J216" s="277"/>
      <c r="K216" s="277"/>
      <c r="L216" s="282"/>
      <c r="M216" s="283"/>
      <c r="N216" s="284"/>
      <c r="O216" s="284"/>
      <c r="P216" s="284"/>
      <c r="Q216" s="284"/>
      <c r="R216" s="284"/>
      <c r="S216" s="284"/>
      <c r="T216" s="285"/>
      <c r="AT216" s="286" t="s">
        <v>173</v>
      </c>
      <c r="AU216" s="286" t="s">
        <v>82</v>
      </c>
      <c r="AV216" s="14" t="s">
        <v>185</v>
      </c>
      <c r="AW216" s="14" t="s">
        <v>35</v>
      </c>
      <c r="AX216" s="14" t="s">
        <v>80</v>
      </c>
      <c r="AY216" s="286" t="s">
        <v>164</v>
      </c>
    </row>
    <row r="217" s="1" customFormat="1" ht="25.5" customHeight="1">
      <c r="B217" s="46"/>
      <c r="C217" s="221" t="s">
        <v>219</v>
      </c>
      <c r="D217" s="221" t="s">
        <v>166</v>
      </c>
      <c r="E217" s="222" t="s">
        <v>852</v>
      </c>
      <c r="F217" s="223" t="s">
        <v>853</v>
      </c>
      <c r="G217" s="224" t="s">
        <v>169</v>
      </c>
      <c r="H217" s="225">
        <v>8.7200000000000006</v>
      </c>
      <c r="I217" s="226"/>
      <c r="J217" s="227">
        <f>ROUND(I217*H217,2)</f>
        <v>0</v>
      </c>
      <c r="K217" s="223" t="s">
        <v>170</v>
      </c>
      <c r="L217" s="72"/>
      <c r="M217" s="228" t="s">
        <v>21</v>
      </c>
      <c r="N217" s="229" t="s">
        <v>43</v>
      </c>
      <c r="O217" s="47"/>
      <c r="P217" s="230">
        <f>O217*H217</f>
        <v>0</v>
      </c>
      <c r="Q217" s="230">
        <v>0</v>
      </c>
      <c r="R217" s="230">
        <f>Q217*H217</f>
        <v>0</v>
      </c>
      <c r="S217" s="230">
        <v>0</v>
      </c>
      <c r="T217" s="231">
        <f>S217*H217</f>
        <v>0</v>
      </c>
      <c r="AR217" s="24" t="s">
        <v>171</v>
      </c>
      <c r="AT217" s="24" t="s">
        <v>166</v>
      </c>
      <c r="AU217" s="24" t="s">
        <v>82</v>
      </c>
      <c r="AY217" s="24" t="s">
        <v>164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24" t="s">
        <v>80</v>
      </c>
      <c r="BK217" s="232">
        <f>ROUND(I217*H217,2)</f>
        <v>0</v>
      </c>
      <c r="BL217" s="24" t="s">
        <v>171</v>
      </c>
      <c r="BM217" s="24" t="s">
        <v>1167</v>
      </c>
    </row>
    <row r="218" s="11" customFormat="1">
      <c r="B218" s="233"/>
      <c r="C218" s="234"/>
      <c r="D218" s="235" t="s">
        <v>173</v>
      </c>
      <c r="E218" s="236" t="s">
        <v>21</v>
      </c>
      <c r="F218" s="237" t="s">
        <v>1141</v>
      </c>
      <c r="G218" s="234"/>
      <c r="H218" s="236" t="s">
        <v>21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AT218" s="243" t="s">
        <v>173</v>
      </c>
      <c r="AU218" s="243" t="s">
        <v>82</v>
      </c>
      <c r="AV218" s="11" t="s">
        <v>80</v>
      </c>
      <c r="AW218" s="11" t="s">
        <v>35</v>
      </c>
      <c r="AX218" s="11" t="s">
        <v>72</v>
      </c>
      <c r="AY218" s="243" t="s">
        <v>164</v>
      </c>
    </row>
    <row r="219" s="11" customFormat="1">
      <c r="B219" s="233"/>
      <c r="C219" s="234"/>
      <c r="D219" s="235" t="s">
        <v>173</v>
      </c>
      <c r="E219" s="236" t="s">
        <v>21</v>
      </c>
      <c r="F219" s="237" t="s">
        <v>1150</v>
      </c>
      <c r="G219" s="234"/>
      <c r="H219" s="236" t="s">
        <v>21</v>
      </c>
      <c r="I219" s="238"/>
      <c r="J219" s="234"/>
      <c r="K219" s="234"/>
      <c r="L219" s="239"/>
      <c r="M219" s="240"/>
      <c r="N219" s="241"/>
      <c r="O219" s="241"/>
      <c r="P219" s="241"/>
      <c r="Q219" s="241"/>
      <c r="R219" s="241"/>
      <c r="S219" s="241"/>
      <c r="T219" s="242"/>
      <c r="AT219" s="243" t="s">
        <v>173</v>
      </c>
      <c r="AU219" s="243" t="s">
        <v>82</v>
      </c>
      <c r="AV219" s="11" t="s">
        <v>80</v>
      </c>
      <c r="AW219" s="11" t="s">
        <v>35</v>
      </c>
      <c r="AX219" s="11" t="s">
        <v>72</v>
      </c>
      <c r="AY219" s="243" t="s">
        <v>164</v>
      </c>
    </row>
    <row r="220" s="11" customFormat="1">
      <c r="B220" s="233"/>
      <c r="C220" s="234"/>
      <c r="D220" s="235" t="s">
        <v>173</v>
      </c>
      <c r="E220" s="236" t="s">
        <v>21</v>
      </c>
      <c r="F220" s="237" t="s">
        <v>1168</v>
      </c>
      <c r="G220" s="234"/>
      <c r="H220" s="236" t="s">
        <v>21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AT220" s="243" t="s">
        <v>173</v>
      </c>
      <c r="AU220" s="243" t="s">
        <v>82</v>
      </c>
      <c r="AV220" s="11" t="s">
        <v>80</v>
      </c>
      <c r="AW220" s="11" t="s">
        <v>35</v>
      </c>
      <c r="AX220" s="11" t="s">
        <v>72</v>
      </c>
      <c r="AY220" s="243" t="s">
        <v>164</v>
      </c>
    </row>
    <row r="221" s="12" customFormat="1">
      <c r="B221" s="244"/>
      <c r="C221" s="245"/>
      <c r="D221" s="235" t="s">
        <v>173</v>
      </c>
      <c r="E221" s="246" t="s">
        <v>21</v>
      </c>
      <c r="F221" s="247" t="s">
        <v>1169</v>
      </c>
      <c r="G221" s="245"/>
      <c r="H221" s="248">
        <v>8.7200000000000006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AT221" s="254" t="s">
        <v>173</v>
      </c>
      <c r="AU221" s="254" t="s">
        <v>82</v>
      </c>
      <c r="AV221" s="12" t="s">
        <v>82</v>
      </c>
      <c r="AW221" s="12" t="s">
        <v>35</v>
      </c>
      <c r="AX221" s="12" t="s">
        <v>72</v>
      </c>
      <c r="AY221" s="254" t="s">
        <v>164</v>
      </c>
    </row>
    <row r="222" s="13" customFormat="1">
      <c r="B222" s="255"/>
      <c r="C222" s="256"/>
      <c r="D222" s="235" t="s">
        <v>173</v>
      </c>
      <c r="E222" s="257" t="s">
        <v>21</v>
      </c>
      <c r="F222" s="258" t="s">
        <v>177</v>
      </c>
      <c r="G222" s="256"/>
      <c r="H222" s="259">
        <v>8.7200000000000006</v>
      </c>
      <c r="I222" s="260"/>
      <c r="J222" s="256"/>
      <c r="K222" s="256"/>
      <c r="L222" s="261"/>
      <c r="M222" s="262"/>
      <c r="N222" s="263"/>
      <c r="O222" s="263"/>
      <c r="P222" s="263"/>
      <c r="Q222" s="263"/>
      <c r="R222" s="263"/>
      <c r="S222" s="263"/>
      <c r="T222" s="264"/>
      <c r="AT222" s="265" t="s">
        <v>173</v>
      </c>
      <c r="AU222" s="265" t="s">
        <v>82</v>
      </c>
      <c r="AV222" s="13" t="s">
        <v>171</v>
      </c>
      <c r="AW222" s="13" t="s">
        <v>35</v>
      </c>
      <c r="AX222" s="13" t="s">
        <v>80</v>
      </c>
      <c r="AY222" s="265" t="s">
        <v>164</v>
      </c>
    </row>
    <row r="223" s="1" customFormat="1" ht="16.5" customHeight="1">
      <c r="B223" s="46"/>
      <c r="C223" s="221" t="s">
        <v>266</v>
      </c>
      <c r="D223" s="221" t="s">
        <v>166</v>
      </c>
      <c r="E223" s="222" t="s">
        <v>945</v>
      </c>
      <c r="F223" s="223" t="s">
        <v>946</v>
      </c>
      <c r="G223" s="224" t="s">
        <v>287</v>
      </c>
      <c r="H223" s="225">
        <v>43.600000000000001</v>
      </c>
      <c r="I223" s="226"/>
      <c r="J223" s="227">
        <f>ROUND(I223*H223,2)</f>
        <v>0</v>
      </c>
      <c r="K223" s="223" t="s">
        <v>170</v>
      </c>
      <c r="L223" s="72"/>
      <c r="M223" s="228" t="s">
        <v>21</v>
      </c>
      <c r="N223" s="229" t="s">
        <v>43</v>
      </c>
      <c r="O223" s="47"/>
      <c r="P223" s="230">
        <f>O223*H223</f>
        <v>0</v>
      </c>
      <c r="Q223" s="230">
        <v>0</v>
      </c>
      <c r="R223" s="230">
        <f>Q223*H223</f>
        <v>0</v>
      </c>
      <c r="S223" s="230">
        <v>0</v>
      </c>
      <c r="T223" s="231">
        <f>S223*H223</f>
        <v>0</v>
      </c>
      <c r="AR223" s="24" t="s">
        <v>171</v>
      </c>
      <c r="AT223" s="24" t="s">
        <v>166</v>
      </c>
      <c r="AU223" s="24" t="s">
        <v>82</v>
      </c>
      <c r="AY223" s="24" t="s">
        <v>164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24" t="s">
        <v>80</v>
      </c>
      <c r="BK223" s="232">
        <f>ROUND(I223*H223,2)</f>
        <v>0</v>
      </c>
      <c r="BL223" s="24" t="s">
        <v>171</v>
      </c>
      <c r="BM223" s="24" t="s">
        <v>1170</v>
      </c>
    </row>
    <row r="224" s="11" customFormat="1">
      <c r="B224" s="233"/>
      <c r="C224" s="234"/>
      <c r="D224" s="235" t="s">
        <v>173</v>
      </c>
      <c r="E224" s="236" t="s">
        <v>21</v>
      </c>
      <c r="F224" s="237" t="s">
        <v>1141</v>
      </c>
      <c r="G224" s="234"/>
      <c r="H224" s="236" t="s">
        <v>21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AT224" s="243" t="s">
        <v>173</v>
      </c>
      <c r="AU224" s="243" t="s">
        <v>82</v>
      </c>
      <c r="AV224" s="11" t="s">
        <v>80</v>
      </c>
      <c r="AW224" s="11" t="s">
        <v>35</v>
      </c>
      <c r="AX224" s="11" t="s">
        <v>72</v>
      </c>
      <c r="AY224" s="243" t="s">
        <v>164</v>
      </c>
    </row>
    <row r="225" s="11" customFormat="1">
      <c r="B225" s="233"/>
      <c r="C225" s="234"/>
      <c r="D225" s="235" t="s">
        <v>173</v>
      </c>
      <c r="E225" s="236" t="s">
        <v>21</v>
      </c>
      <c r="F225" s="237" t="s">
        <v>1150</v>
      </c>
      <c r="G225" s="234"/>
      <c r="H225" s="236" t="s">
        <v>21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AT225" s="243" t="s">
        <v>173</v>
      </c>
      <c r="AU225" s="243" t="s">
        <v>82</v>
      </c>
      <c r="AV225" s="11" t="s">
        <v>80</v>
      </c>
      <c r="AW225" s="11" t="s">
        <v>35</v>
      </c>
      <c r="AX225" s="11" t="s">
        <v>72</v>
      </c>
      <c r="AY225" s="243" t="s">
        <v>164</v>
      </c>
    </row>
    <row r="226" s="11" customFormat="1">
      <c r="B226" s="233"/>
      <c r="C226" s="234"/>
      <c r="D226" s="235" t="s">
        <v>173</v>
      </c>
      <c r="E226" s="236" t="s">
        <v>21</v>
      </c>
      <c r="F226" s="237" t="s">
        <v>1098</v>
      </c>
      <c r="G226" s="234"/>
      <c r="H226" s="236" t="s">
        <v>21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AT226" s="243" t="s">
        <v>173</v>
      </c>
      <c r="AU226" s="243" t="s">
        <v>82</v>
      </c>
      <c r="AV226" s="11" t="s">
        <v>80</v>
      </c>
      <c r="AW226" s="11" t="s">
        <v>35</v>
      </c>
      <c r="AX226" s="11" t="s">
        <v>72</v>
      </c>
      <c r="AY226" s="243" t="s">
        <v>164</v>
      </c>
    </row>
    <row r="227" s="12" customFormat="1">
      <c r="B227" s="244"/>
      <c r="C227" s="245"/>
      <c r="D227" s="235" t="s">
        <v>173</v>
      </c>
      <c r="E227" s="246" t="s">
        <v>21</v>
      </c>
      <c r="F227" s="247" t="s">
        <v>1151</v>
      </c>
      <c r="G227" s="245"/>
      <c r="H227" s="248">
        <v>43.600000000000001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AT227" s="254" t="s">
        <v>173</v>
      </c>
      <c r="AU227" s="254" t="s">
        <v>82</v>
      </c>
      <c r="AV227" s="12" t="s">
        <v>82</v>
      </c>
      <c r="AW227" s="12" t="s">
        <v>35</v>
      </c>
      <c r="AX227" s="12" t="s">
        <v>72</v>
      </c>
      <c r="AY227" s="254" t="s">
        <v>164</v>
      </c>
    </row>
    <row r="228" s="13" customFormat="1">
      <c r="B228" s="255"/>
      <c r="C228" s="256"/>
      <c r="D228" s="235" t="s">
        <v>173</v>
      </c>
      <c r="E228" s="257" t="s">
        <v>21</v>
      </c>
      <c r="F228" s="258" t="s">
        <v>177</v>
      </c>
      <c r="G228" s="256"/>
      <c r="H228" s="259">
        <v>43.600000000000001</v>
      </c>
      <c r="I228" s="260"/>
      <c r="J228" s="256"/>
      <c r="K228" s="256"/>
      <c r="L228" s="261"/>
      <c r="M228" s="262"/>
      <c r="N228" s="263"/>
      <c r="O228" s="263"/>
      <c r="P228" s="263"/>
      <c r="Q228" s="263"/>
      <c r="R228" s="263"/>
      <c r="S228" s="263"/>
      <c r="T228" s="264"/>
      <c r="AT228" s="265" t="s">
        <v>173</v>
      </c>
      <c r="AU228" s="265" t="s">
        <v>82</v>
      </c>
      <c r="AV228" s="13" t="s">
        <v>171</v>
      </c>
      <c r="AW228" s="13" t="s">
        <v>35</v>
      </c>
      <c r="AX228" s="13" t="s">
        <v>80</v>
      </c>
      <c r="AY228" s="265" t="s">
        <v>164</v>
      </c>
    </row>
    <row r="229" s="10" customFormat="1" ht="29.88" customHeight="1">
      <c r="B229" s="205"/>
      <c r="C229" s="206"/>
      <c r="D229" s="207" t="s">
        <v>71</v>
      </c>
      <c r="E229" s="219" t="s">
        <v>505</v>
      </c>
      <c r="F229" s="219" t="s">
        <v>506</v>
      </c>
      <c r="G229" s="206"/>
      <c r="H229" s="206"/>
      <c r="I229" s="209"/>
      <c r="J229" s="220">
        <f>BK229</f>
        <v>0</v>
      </c>
      <c r="K229" s="206"/>
      <c r="L229" s="211"/>
      <c r="M229" s="212"/>
      <c r="N229" s="213"/>
      <c r="O229" s="213"/>
      <c r="P229" s="214">
        <f>SUM(P230:P238)</f>
        <v>0</v>
      </c>
      <c r="Q229" s="213"/>
      <c r="R229" s="214">
        <f>SUM(R230:R238)</f>
        <v>0</v>
      </c>
      <c r="S229" s="213"/>
      <c r="T229" s="215">
        <f>SUM(T230:T238)</f>
        <v>0</v>
      </c>
      <c r="AR229" s="216" t="s">
        <v>80</v>
      </c>
      <c r="AT229" s="217" t="s">
        <v>71</v>
      </c>
      <c r="AU229" s="217" t="s">
        <v>80</v>
      </c>
      <c r="AY229" s="216" t="s">
        <v>164</v>
      </c>
      <c r="BK229" s="218">
        <f>SUM(BK230:BK238)</f>
        <v>0</v>
      </c>
    </row>
    <row r="230" s="1" customFormat="1" ht="25.5" customHeight="1">
      <c r="B230" s="46"/>
      <c r="C230" s="221" t="s">
        <v>270</v>
      </c>
      <c r="D230" s="221" t="s">
        <v>166</v>
      </c>
      <c r="E230" s="222" t="s">
        <v>508</v>
      </c>
      <c r="F230" s="223" t="s">
        <v>509</v>
      </c>
      <c r="G230" s="224" t="s">
        <v>228</v>
      </c>
      <c r="H230" s="225">
        <v>10.318</v>
      </c>
      <c r="I230" s="226"/>
      <c r="J230" s="227">
        <f>ROUND(I230*H230,2)</f>
        <v>0</v>
      </c>
      <c r="K230" s="223" t="s">
        <v>170</v>
      </c>
      <c r="L230" s="72"/>
      <c r="M230" s="228" t="s">
        <v>21</v>
      </c>
      <c r="N230" s="229" t="s">
        <v>43</v>
      </c>
      <c r="O230" s="47"/>
      <c r="P230" s="230">
        <f>O230*H230</f>
        <v>0</v>
      </c>
      <c r="Q230" s="230">
        <v>0</v>
      </c>
      <c r="R230" s="230">
        <f>Q230*H230</f>
        <v>0</v>
      </c>
      <c r="S230" s="230">
        <v>0</v>
      </c>
      <c r="T230" s="231">
        <f>S230*H230</f>
        <v>0</v>
      </c>
      <c r="AR230" s="24" t="s">
        <v>171</v>
      </c>
      <c r="AT230" s="24" t="s">
        <v>166</v>
      </c>
      <c r="AU230" s="24" t="s">
        <v>82</v>
      </c>
      <c r="AY230" s="24" t="s">
        <v>164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24" t="s">
        <v>80</v>
      </c>
      <c r="BK230" s="232">
        <f>ROUND(I230*H230,2)</f>
        <v>0</v>
      </c>
      <c r="BL230" s="24" t="s">
        <v>171</v>
      </c>
      <c r="BM230" s="24" t="s">
        <v>1171</v>
      </c>
    </row>
    <row r="231" s="1" customFormat="1" ht="25.5" customHeight="1">
      <c r="B231" s="46"/>
      <c r="C231" s="221" t="s">
        <v>277</v>
      </c>
      <c r="D231" s="221" t="s">
        <v>166</v>
      </c>
      <c r="E231" s="222" t="s">
        <v>512</v>
      </c>
      <c r="F231" s="223" t="s">
        <v>513</v>
      </c>
      <c r="G231" s="224" t="s">
        <v>228</v>
      </c>
      <c r="H231" s="225">
        <v>10.318</v>
      </c>
      <c r="I231" s="226"/>
      <c r="J231" s="227">
        <f>ROUND(I231*H231,2)</f>
        <v>0</v>
      </c>
      <c r="K231" s="223" t="s">
        <v>170</v>
      </c>
      <c r="L231" s="72"/>
      <c r="M231" s="228" t="s">
        <v>21</v>
      </c>
      <c r="N231" s="229" t="s">
        <v>43</v>
      </c>
      <c r="O231" s="47"/>
      <c r="P231" s="230">
        <f>O231*H231</f>
        <v>0</v>
      </c>
      <c r="Q231" s="230">
        <v>0</v>
      </c>
      <c r="R231" s="230">
        <f>Q231*H231</f>
        <v>0</v>
      </c>
      <c r="S231" s="230">
        <v>0</v>
      </c>
      <c r="T231" s="231">
        <f>S231*H231</f>
        <v>0</v>
      </c>
      <c r="AR231" s="24" t="s">
        <v>171</v>
      </c>
      <c r="AT231" s="24" t="s">
        <v>166</v>
      </c>
      <c r="AU231" s="24" t="s">
        <v>82</v>
      </c>
      <c r="AY231" s="24" t="s">
        <v>164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24" t="s">
        <v>80</v>
      </c>
      <c r="BK231" s="232">
        <f>ROUND(I231*H231,2)</f>
        <v>0</v>
      </c>
      <c r="BL231" s="24" t="s">
        <v>171</v>
      </c>
      <c r="BM231" s="24" t="s">
        <v>1172</v>
      </c>
    </row>
    <row r="232" s="1" customFormat="1" ht="25.5" customHeight="1">
      <c r="B232" s="46"/>
      <c r="C232" s="221" t="s">
        <v>9</v>
      </c>
      <c r="D232" s="221" t="s">
        <v>166</v>
      </c>
      <c r="E232" s="222" t="s">
        <v>516</v>
      </c>
      <c r="F232" s="223" t="s">
        <v>517</v>
      </c>
      <c r="G232" s="224" t="s">
        <v>228</v>
      </c>
      <c r="H232" s="225">
        <v>103.18000000000001</v>
      </c>
      <c r="I232" s="226"/>
      <c r="J232" s="227">
        <f>ROUND(I232*H232,2)</f>
        <v>0</v>
      </c>
      <c r="K232" s="223" t="s">
        <v>170</v>
      </c>
      <c r="L232" s="72"/>
      <c r="M232" s="228" t="s">
        <v>21</v>
      </c>
      <c r="N232" s="229" t="s">
        <v>43</v>
      </c>
      <c r="O232" s="47"/>
      <c r="P232" s="230">
        <f>O232*H232</f>
        <v>0</v>
      </c>
      <c r="Q232" s="230">
        <v>0</v>
      </c>
      <c r="R232" s="230">
        <f>Q232*H232</f>
        <v>0</v>
      </c>
      <c r="S232" s="230">
        <v>0</v>
      </c>
      <c r="T232" s="231">
        <f>S232*H232</f>
        <v>0</v>
      </c>
      <c r="AR232" s="24" t="s">
        <v>171</v>
      </c>
      <c r="AT232" s="24" t="s">
        <v>166</v>
      </c>
      <c r="AU232" s="24" t="s">
        <v>82</v>
      </c>
      <c r="AY232" s="24" t="s">
        <v>164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24" t="s">
        <v>80</v>
      </c>
      <c r="BK232" s="232">
        <f>ROUND(I232*H232,2)</f>
        <v>0</v>
      </c>
      <c r="BL232" s="24" t="s">
        <v>171</v>
      </c>
      <c r="BM232" s="24" t="s">
        <v>1173</v>
      </c>
    </row>
    <row r="233" s="12" customFormat="1">
      <c r="B233" s="244"/>
      <c r="C233" s="245"/>
      <c r="D233" s="235" t="s">
        <v>173</v>
      </c>
      <c r="E233" s="245"/>
      <c r="F233" s="247" t="s">
        <v>1174</v>
      </c>
      <c r="G233" s="245"/>
      <c r="H233" s="248">
        <v>103.18000000000001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AT233" s="254" t="s">
        <v>173</v>
      </c>
      <c r="AU233" s="254" t="s">
        <v>82</v>
      </c>
      <c r="AV233" s="12" t="s">
        <v>82</v>
      </c>
      <c r="AW233" s="12" t="s">
        <v>6</v>
      </c>
      <c r="AX233" s="12" t="s">
        <v>80</v>
      </c>
      <c r="AY233" s="254" t="s">
        <v>164</v>
      </c>
    </row>
    <row r="234" s="1" customFormat="1" ht="16.5" customHeight="1">
      <c r="B234" s="46"/>
      <c r="C234" s="221" t="s">
        <v>297</v>
      </c>
      <c r="D234" s="221" t="s">
        <v>166</v>
      </c>
      <c r="E234" s="222" t="s">
        <v>521</v>
      </c>
      <c r="F234" s="223" t="s">
        <v>522</v>
      </c>
      <c r="G234" s="224" t="s">
        <v>228</v>
      </c>
      <c r="H234" s="225">
        <v>10.318</v>
      </c>
      <c r="I234" s="226"/>
      <c r="J234" s="227">
        <f>ROUND(I234*H234,2)</f>
        <v>0</v>
      </c>
      <c r="K234" s="223" t="s">
        <v>170</v>
      </c>
      <c r="L234" s="72"/>
      <c r="M234" s="228" t="s">
        <v>21</v>
      </c>
      <c r="N234" s="229" t="s">
        <v>43</v>
      </c>
      <c r="O234" s="47"/>
      <c r="P234" s="230">
        <f>O234*H234</f>
        <v>0</v>
      </c>
      <c r="Q234" s="230">
        <v>0</v>
      </c>
      <c r="R234" s="230">
        <f>Q234*H234</f>
        <v>0</v>
      </c>
      <c r="S234" s="230">
        <v>0</v>
      </c>
      <c r="T234" s="231">
        <f>S234*H234</f>
        <v>0</v>
      </c>
      <c r="AR234" s="24" t="s">
        <v>171</v>
      </c>
      <c r="AT234" s="24" t="s">
        <v>166</v>
      </c>
      <c r="AU234" s="24" t="s">
        <v>82</v>
      </c>
      <c r="AY234" s="24" t="s">
        <v>164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24" t="s">
        <v>80</v>
      </c>
      <c r="BK234" s="232">
        <f>ROUND(I234*H234,2)</f>
        <v>0</v>
      </c>
      <c r="BL234" s="24" t="s">
        <v>171</v>
      </c>
      <c r="BM234" s="24" t="s">
        <v>1175</v>
      </c>
    </row>
    <row r="235" s="1" customFormat="1" ht="16.5" customHeight="1">
      <c r="B235" s="46"/>
      <c r="C235" s="221" t="s">
        <v>307</v>
      </c>
      <c r="D235" s="221" t="s">
        <v>166</v>
      </c>
      <c r="E235" s="222" t="s">
        <v>525</v>
      </c>
      <c r="F235" s="223" t="s">
        <v>526</v>
      </c>
      <c r="G235" s="224" t="s">
        <v>228</v>
      </c>
      <c r="H235" s="225">
        <v>10.318</v>
      </c>
      <c r="I235" s="226"/>
      <c r="J235" s="227">
        <f>ROUND(I235*H235,2)</f>
        <v>0</v>
      </c>
      <c r="K235" s="223" t="s">
        <v>170</v>
      </c>
      <c r="L235" s="72"/>
      <c r="M235" s="228" t="s">
        <v>21</v>
      </c>
      <c r="N235" s="229" t="s">
        <v>43</v>
      </c>
      <c r="O235" s="47"/>
      <c r="P235" s="230">
        <f>O235*H235</f>
        <v>0</v>
      </c>
      <c r="Q235" s="230">
        <v>0</v>
      </c>
      <c r="R235" s="230">
        <f>Q235*H235</f>
        <v>0</v>
      </c>
      <c r="S235" s="230">
        <v>0</v>
      </c>
      <c r="T235" s="231">
        <f>S235*H235</f>
        <v>0</v>
      </c>
      <c r="AR235" s="24" t="s">
        <v>171</v>
      </c>
      <c r="AT235" s="24" t="s">
        <v>166</v>
      </c>
      <c r="AU235" s="24" t="s">
        <v>82</v>
      </c>
      <c r="AY235" s="24" t="s">
        <v>164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24" t="s">
        <v>80</v>
      </c>
      <c r="BK235" s="232">
        <f>ROUND(I235*H235,2)</f>
        <v>0</v>
      </c>
      <c r="BL235" s="24" t="s">
        <v>171</v>
      </c>
      <c r="BM235" s="24" t="s">
        <v>1176</v>
      </c>
    </row>
    <row r="236" s="11" customFormat="1">
      <c r="B236" s="233"/>
      <c r="C236" s="234"/>
      <c r="D236" s="235" t="s">
        <v>173</v>
      </c>
      <c r="E236" s="236" t="s">
        <v>21</v>
      </c>
      <c r="F236" s="237" t="s">
        <v>885</v>
      </c>
      <c r="G236" s="234"/>
      <c r="H236" s="236" t="s">
        <v>21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AT236" s="243" t="s">
        <v>173</v>
      </c>
      <c r="AU236" s="243" t="s">
        <v>82</v>
      </c>
      <c r="AV236" s="11" t="s">
        <v>80</v>
      </c>
      <c r="AW236" s="11" t="s">
        <v>35</v>
      </c>
      <c r="AX236" s="11" t="s">
        <v>72</v>
      </c>
      <c r="AY236" s="243" t="s">
        <v>164</v>
      </c>
    </row>
    <row r="237" s="12" customFormat="1">
      <c r="B237" s="244"/>
      <c r="C237" s="245"/>
      <c r="D237" s="235" t="s">
        <v>173</v>
      </c>
      <c r="E237" s="246" t="s">
        <v>21</v>
      </c>
      <c r="F237" s="247" t="s">
        <v>1177</v>
      </c>
      <c r="G237" s="245"/>
      <c r="H237" s="248">
        <v>10.318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AT237" s="254" t="s">
        <v>173</v>
      </c>
      <c r="AU237" s="254" t="s">
        <v>82</v>
      </c>
      <c r="AV237" s="12" t="s">
        <v>82</v>
      </c>
      <c r="AW237" s="12" t="s">
        <v>35</v>
      </c>
      <c r="AX237" s="12" t="s">
        <v>72</v>
      </c>
      <c r="AY237" s="254" t="s">
        <v>164</v>
      </c>
    </row>
    <row r="238" s="13" customFormat="1">
      <c r="B238" s="255"/>
      <c r="C238" s="256"/>
      <c r="D238" s="235" t="s">
        <v>173</v>
      </c>
      <c r="E238" s="257" t="s">
        <v>21</v>
      </c>
      <c r="F238" s="258" t="s">
        <v>177</v>
      </c>
      <c r="G238" s="256"/>
      <c r="H238" s="259">
        <v>10.318</v>
      </c>
      <c r="I238" s="260"/>
      <c r="J238" s="256"/>
      <c r="K238" s="256"/>
      <c r="L238" s="261"/>
      <c r="M238" s="262"/>
      <c r="N238" s="263"/>
      <c r="O238" s="263"/>
      <c r="P238" s="263"/>
      <c r="Q238" s="263"/>
      <c r="R238" s="263"/>
      <c r="S238" s="263"/>
      <c r="T238" s="264"/>
      <c r="AT238" s="265" t="s">
        <v>173</v>
      </c>
      <c r="AU238" s="265" t="s">
        <v>82</v>
      </c>
      <c r="AV238" s="13" t="s">
        <v>171</v>
      </c>
      <c r="AW238" s="13" t="s">
        <v>35</v>
      </c>
      <c r="AX238" s="13" t="s">
        <v>80</v>
      </c>
      <c r="AY238" s="265" t="s">
        <v>164</v>
      </c>
    </row>
    <row r="239" s="10" customFormat="1" ht="29.88" customHeight="1">
      <c r="B239" s="205"/>
      <c r="C239" s="206"/>
      <c r="D239" s="207" t="s">
        <v>71</v>
      </c>
      <c r="E239" s="219" t="s">
        <v>553</v>
      </c>
      <c r="F239" s="219" t="s">
        <v>554</v>
      </c>
      <c r="G239" s="206"/>
      <c r="H239" s="206"/>
      <c r="I239" s="209"/>
      <c r="J239" s="220">
        <f>BK239</f>
        <v>0</v>
      </c>
      <c r="K239" s="206"/>
      <c r="L239" s="211"/>
      <c r="M239" s="212"/>
      <c r="N239" s="213"/>
      <c r="O239" s="213"/>
      <c r="P239" s="214">
        <f>P240</f>
        <v>0</v>
      </c>
      <c r="Q239" s="213"/>
      <c r="R239" s="214">
        <f>R240</f>
        <v>0</v>
      </c>
      <c r="S239" s="213"/>
      <c r="T239" s="215">
        <f>T240</f>
        <v>0</v>
      </c>
      <c r="AR239" s="216" t="s">
        <v>80</v>
      </c>
      <c r="AT239" s="217" t="s">
        <v>71</v>
      </c>
      <c r="AU239" s="217" t="s">
        <v>80</v>
      </c>
      <c r="AY239" s="216" t="s">
        <v>164</v>
      </c>
      <c r="BK239" s="218">
        <f>BK240</f>
        <v>0</v>
      </c>
    </row>
    <row r="240" s="1" customFormat="1" ht="38.25" customHeight="1">
      <c r="B240" s="46"/>
      <c r="C240" s="221" t="s">
        <v>315</v>
      </c>
      <c r="D240" s="221" t="s">
        <v>166</v>
      </c>
      <c r="E240" s="222" t="s">
        <v>556</v>
      </c>
      <c r="F240" s="223" t="s">
        <v>557</v>
      </c>
      <c r="G240" s="224" t="s">
        <v>228</v>
      </c>
      <c r="H240" s="225">
        <v>1.5049999999999999</v>
      </c>
      <c r="I240" s="226"/>
      <c r="J240" s="227">
        <f>ROUND(I240*H240,2)</f>
        <v>0</v>
      </c>
      <c r="K240" s="223" t="s">
        <v>170</v>
      </c>
      <c r="L240" s="72"/>
      <c r="M240" s="228" t="s">
        <v>21</v>
      </c>
      <c r="N240" s="229" t="s">
        <v>43</v>
      </c>
      <c r="O240" s="47"/>
      <c r="P240" s="230">
        <f>O240*H240</f>
        <v>0</v>
      </c>
      <c r="Q240" s="230">
        <v>0</v>
      </c>
      <c r="R240" s="230">
        <f>Q240*H240</f>
        <v>0</v>
      </c>
      <c r="S240" s="230">
        <v>0</v>
      </c>
      <c r="T240" s="231">
        <f>S240*H240</f>
        <v>0</v>
      </c>
      <c r="AR240" s="24" t="s">
        <v>171</v>
      </c>
      <c r="AT240" s="24" t="s">
        <v>166</v>
      </c>
      <c r="AU240" s="24" t="s">
        <v>82</v>
      </c>
      <c r="AY240" s="24" t="s">
        <v>164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24" t="s">
        <v>80</v>
      </c>
      <c r="BK240" s="232">
        <f>ROUND(I240*H240,2)</f>
        <v>0</v>
      </c>
      <c r="BL240" s="24" t="s">
        <v>171</v>
      </c>
      <c r="BM240" s="24" t="s">
        <v>1178</v>
      </c>
    </row>
    <row r="241" s="10" customFormat="1" ht="37.44" customHeight="1">
      <c r="B241" s="205"/>
      <c r="C241" s="206"/>
      <c r="D241" s="207" t="s">
        <v>71</v>
      </c>
      <c r="E241" s="208" t="s">
        <v>559</v>
      </c>
      <c r="F241" s="208" t="s">
        <v>560</v>
      </c>
      <c r="G241" s="206"/>
      <c r="H241" s="206"/>
      <c r="I241" s="209"/>
      <c r="J241" s="210">
        <f>BK241</f>
        <v>0</v>
      </c>
      <c r="K241" s="206"/>
      <c r="L241" s="211"/>
      <c r="M241" s="212"/>
      <c r="N241" s="213"/>
      <c r="O241" s="213"/>
      <c r="P241" s="214">
        <f>P242+P297</f>
        <v>0</v>
      </c>
      <c r="Q241" s="213"/>
      <c r="R241" s="214">
        <f>R242+R297</f>
        <v>1.43903044</v>
      </c>
      <c r="S241" s="213"/>
      <c r="T241" s="215">
        <f>T242+T297</f>
        <v>0</v>
      </c>
      <c r="AR241" s="216" t="s">
        <v>82</v>
      </c>
      <c r="AT241" s="217" t="s">
        <v>71</v>
      </c>
      <c r="AU241" s="217" t="s">
        <v>72</v>
      </c>
      <c r="AY241" s="216" t="s">
        <v>164</v>
      </c>
      <c r="BK241" s="218">
        <f>BK242+BK297</f>
        <v>0</v>
      </c>
    </row>
    <row r="242" s="10" customFormat="1" ht="19.92" customHeight="1">
      <c r="B242" s="205"/>
      <c r="C242" s="206"/>
      <c r="D242" s="207" t="s">
        <v>71</v>
      </c>
      <c r="E242" s="219" t="s">
        <v>561</v>
      </c>
      <c r="F242" s="219" t="s">
        <v>562</v>
      </c>
      <c r="G242" s="206"/>
      <c r="H242" s="206"/>
      <c r="I242" s="209"/>
      <c r="J242" s="220">
        <f>BK242</f>
        <v>0</v>
      </c>
      <c r="K242" s="206"/>
      <c r="L242" s="211"/>
      <c r="M242" s="212"/>
      <c r="N242" s="213"/>
      <c r="O242" s="213"/>
      <c r="P242" s="214">
        <f>SUM(P243:P296)</f>
        <v>0</v>
      </c>
      <c r="Q242" s="213"/>
      <c r="R242" s="214">
        <f>SUM(R243:R296)</f>
        <v>0.19085444000000001</v>
      </c>
      <c r="S242" s="213"/>
      <c r="T242" s="215">
        <f>SUM(T243:T296)</f>
        <v>0</v>
      </c>
      <c r="AR242" s="216" t="s">
        <v>82</v>
      </c>
      <c r="AT242" s="217" t="s">
        <v>71</v>
      </c>
      <c r="AU242" s="217" t="s">
        <v>80</v>
      </c>
      <c r="AY242" s="216" t="s">
        <v>164</v>
      </c>
      <c r="BK242" s="218">
        <f>SUM(BK243:BK296)</f>
        <v>0</v>
      </c>
    </row>
    <row r="243" s="1" customFormat="1" ht="25.5" customHeight="1">
      <c r="B243" s="46"/>
      <c r="C243" s="221" t="s">
        <v>319</v>
      </c>
      <c r="D243" s="221" t="s">
        <v>166</v>
      </c>
      <c r="E243" s="222" t="s">
        <v>564</v>
      </c>
      <c r="F243" s="223" t="s">
        <v>565</v>
      </c>
      <c r="G243" s="224" t="s">
        <v>169</v>
      </c>
      <c r="H243" s="225">
        <v>2.1280000000000001</v>
      </c>
      <c r="I243" s="226"/>
      <c r="J243" s="227">
        <f>ROUND(I243*H243,2)</f>
        <v>0</v>
      </c>
      <c r="K243" s="223" t="s">
        <v>170</v>
      </c>
      <c r="L243" s="72"/>
      <c r="M243" s="228" t="s">
        <v>21</v>
      </c>
      <c r="N243" s="229" t="s">
        <v>43</v>
      </c>
      <c r="O243" s="47"/>
      <c r="P243" s="230">
        <f>O243*H243</f>
        <v>0</v>
      </c>
      <c r="Q243" s="230">
        <v>0</v>
      </c>
      <c r="R243" s="230">
        <f>Q243*H243</f>
        <v>0</v>
      </c>
      <c r="S243" s="230">
        <v>0</v>
      </c>
      <c r="T243" s="231">
        <f>S243*H243</f>
        <v>0</v>
      </c>
      <c r="AR243" s="24" t="s">
        <v>193</v>
      </c>
      <c r="AT243" s="24" t="s">
        <v>166</v>
      </c>
      <c r="AU243" s="24" t="s">
        <v>82</v>
      </c>
      <c r="AY243" s="24" t="s">
        <v>164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24" t="s">
        <v>80</v>
      </c>
      <c r="BK243" s="232">
        <f>ROUND(I243*H243,2)</f>
        <v>0</v>
      </c>
      <c r="BL243" s="24" t="s">
        <v>193</v>
      </c>
      <c r="BM243" s="24" t="s">
        <v>1179</v>
      </c>
    </row>
    <row r="244" s="11" customFormat="1">
      <c r="B244" s="233"/>
      <c r="C244" s="234"/>
      <c r="D244" s="235" t="s">
        <v>173</v>
      </c>
      <c r="E244" s="236" t="s">
        <v>21</v>
      </c>
      <c r="F244" s="237" t="s">
        <v>1141</v>
      </c>
      <c r="G244" s="234"/>
      <c r="H244" s="236" t="s">
        <v>21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AT244" s="243" t="s">
        <v>173</v>
      </c>
      <c r="AU244" s="243" t="s">
        <v>82</v>
      </c>
      <c r="AV244" s="11" t="s">
        <v>80</v>
      </c>
      <c r="AW244" s="11" t="s">
        <v>35</v>
      </c>
      <c r="AX244" s="11" t="s">
        <v>72</v>
      </c>
      <c r="AY244" s="243" t="s">
        <v>164</v>
      </c>
    </row>
    <row r="245" s="11" customFormat="1">
      <c r="B245" s="233"/>
      <c r="C245" s="234"/>
      <c r="D245" s="235" t="s">
        <v>173</v>
      </c>
      <c r="E245" s="236" t="s">
        <v>21</v>
      </c>
      <c r="F245" s="237" t="s">
        <v>366</v>
      </c>
      <c r="G245" s="234"/>
      <c r="H245" s="236" t="s">
        <v>21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AT245" s="243" t="s">
        <v>173</v>
      </c>
      <c r="AU245" s="243" t="s">
        <v>82</v>
      </c>
      <c r="AV245" s="11" t="s">
        <v>80</v>
      </c>
      <c r="AW245" s="11" t="s">
        <v>35</v>
      </c>
      <c r="AX245" s="11" t="s">
        <v>72</v>
      </c>
      <c r="AY245" s="243" t="s">
        <v>164</v>
      </c>
    </row>
    <row r="246" s="11" customFormat="1">
      <c r="B246" s="233"/>
      <c r="C246" s="234"/>
      <c r="D246" s="235" t="s">
        <v>173</v>
      </c>
      <c r="E246" s="236" t="s">
        <v>21</v>
      </c>
      <c r="F246" s="237" t="s">
        <v>567</v>
      </c>
      <c r="G246" s="234"/>
      <c r="H246" s="236" t="s">
        <v>21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AT246" s="243" t="s">
        <v>173</v>
      </c>
      <c r="AU246" s="243" t="s">
        <v>82</v>
      </c>
      <c r="AV246" s="11" t="s">
        <v>80</v>
      </c>
      <c r="AW246" s="11" t="s">
        <v>35</v>
      </c>
      <c r="AX246" s="11" t="s">
        <v>72</v>
      </c>
      <c r="AY246" s="243" t="s">
        <v>164</v>
      </c>
    </row>
    <row r="247" s="12" customFormat="1">
      <c r="B247" s="244"/>
      <c r="C247" s="245"/>
      <c r="D247" s="235" t="s">
        <v>173</v>
      </c>
      <c r="E247" s="246" t="s">
        <v>21</v>
      </c>
      <c r="F247" s="247" t="s">
        <v>1154</v>
      </c>
      <c r="G247" s="245"/>
      <c r="H247" s="248">
        <v>47.280000000000001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AT247" s="254" t="s">
        <v>173</v>
      </c>
      <c r="AU247" s="254" t="s">
        <v>82</v>
      </c>
      <c r="AV247" s="12" t="s">
        <v>82</v>
      </c>
      <c r="AW247" s="12" t="s">
        <v>35</v>
      </c>
      <c r="AX247" s="12" t="s">
        <v>72</v>
      </c>
      <c r="AY247" s="254" t="s">
        <v>164</v>
      </c>
    </row>
    <row r="248" s="11" customFormat="1">
      <c r="B248" s="233"/>
      <c r="C248" s="234"/>
      <c r="D248" s="235" t="s">
        <v>173</v>
      </c>
      <c r="E248" s="236" t="s">
        <v>21</v>
      </c>
      <c r="F248" s="237" t="s">
        <v>568</v>
      </c>
      <c r="G248" s="234"/>
      <c r="H248" s="236" t="s">
        <v>21</v>
      </c>
      <c r="I248" s="238"/>
      <c r="J248" s="234"/>
      <c r="K248" s="234"/>
      <c r="L248" s="239"/>
      <c r="M248" s="240"/>
      <c r="N248" s="241"/>
      <c r="O248" s="241"/>
      <c r="P248" s="241"/>
      <c r="Q248" s="241"/>
      <c r="R248" s="241"/>
      <c r="S248" s="241"/>
      <c r="T248" s="242"/>
      <c r="AT248" s="243" t="s">
        <v>173</v>
      </c>
      <c r="AU248" s="243" t="s">
        <v>82</v>
      </c>
      <c r="AV248" s="11" t="s">
        <v>80</v>
      </c>
      <c r="AW248" s="11" t="s">
        <v>35</v>
      </c>
      <c r="AX248" s="11" t="s">
        <v>72</v>
      </c>
      <c r="AY248" s="243" t="s">
        <v>164</v>
      </c>
    </row>
    <row r="249" s="14" customFormat="1">
      <c r="B249" s="276"/>
      <c r="C249" s="277"/>
      <c r="D249" s="235" t="s">
        <v>173</v>
      </c>
      <c r="E249" s="278" t="s">
        <v>21</v>
      </c>
      <c r="F249" s="279" t="s">
        <v>293</v>
      </c>
      <c r="G249" s="277"/>
      <c r="H249" s="280">
        <v>47.280000000000001</v>
      </c>
      <c r="I249" s="281"/>
      <c r="J249" s="277"/>
      <c r="K249" s="277"/>
      <c r="L249" s="282"/>
      <c r="M249" s="283"/>
      <c r="N249" s="284"/>
      <c r="O249" s="284"/>
      <c r="P249" s="284"/>
      <c r="Q249" s="284"/>
      <c r="R249" s="284"/>
      <c r="S249" s="284"/>
      <c r="T249" s="285"/>
      <c r="AT249" s="286" t="s">
        <v>173</v>
      </c>
      <c r="AU249" s="286" t="s">
        <v>82</v>
      </c>
      <c r="AV249" s="14" t="s">
        <v>185</v>
      </c>
      <c r="AW249" s="14" t="s">
        <v>35</v>
      </c>
      <c r="AX249" s="14" t="s">
        <v>72</v>
      </c>
      <c r="AY249" s="286" t="s">
        <v>164</v>
      </c>
    </row>
    <row r="250" s="12" customFormat="1">
      <c r="B250" s="244"/>
      <c r="C250" s="245"/>
      <c r="D250" s="235" t="s">
        <v>173</v>
      </c>
      <c r="E250" s="246" t="s">
        <v>21</v>
      </c>
      <c r="F250" s="247" t="s">
        <v>1180</v>
      </c>
      <c r="G250" s="245"/>
      <c r="H250" s="248">
        <v>2.1280000000000001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AT250" s="254" t="s">
        <v>173</v>
      </c>
      <c r="AU250" s="254" t="s">
        <v>82</v>
      </c>
      <c r="AV250" s="12" t="s">
        <v>82</v>
      </c>
      <c r="AW250" s="12" t="s">
        <v>35</v>
      </c>
      <c r="AX250" s="12" t="s">
        <v>72</v>
      </c>
      <c r="AY250" s="254" t="s">
        <v>164</v>
      </c>
    </row>
    <row r="251" s="11" customFormat="1">
      <c r="B251" s="233"/>
      <c r="C251" s="234"/>
      <c r="D251" s="235" t="s">
        <v>173</v>
      </c>
      <c r="E251" s="236" t="s">
        <v>21</v>
      </c>
      <c r="F251" s="237" t="s">
        <v>570</v>
      </c>
      <c r="G251" s="234"/>
      <c r="H251" s="236" t="s">
        <v>21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AT251" s="243" t="s">
        <v>173</v>
      </c>
      <c r="AU251" s="243" t="s">
        <v>82</v>
      </c>
      <c r="AV251" s="11" t="s">
        <v>80</v>
      </c>
      <c r="AW251" s="11" t="s">
        <v>35</v>
      </c>
      <c r="AX251" s="11" t="s">
        <v>72</v>
      </c>
      <c r="AY251" s="243" t="s">
        <v>164</v>
      </c>
    </row>
    <row r="252" s="14" customFormat="1">
      <c r="B252" s="276"/>
      <c r="C252" s="277"/>
      <c r="D252" s="235" t="s">
        <v>173</v>
      </c>
      <c r="E252" s="278" t="s">
        <v>21</v>
      </c>
      <c r="F252" s="279" t="s">
        <v>434</v>
      </c>
      <c r="G252" s="277"/>
      <c r="H252" s="280">
        <v>2.1280000000000001</v>
      </c>
      <c r="I252" s="281"/>
      <c r="J252" s="277"/>
      <c r="K252" s="277"/>
      <c r="L252" s="282"/>
      <c r="M252" s="283"/>
      <c r="N252" s="284"/>
      <c r="O252" s="284"/>
      <c r="P252" s="284"/>
      <c r="Q252" s="284"/>
      <c r="R252" s="284"/>
      <c r="S252" s="284"/>
      <c r="T252" s="285"/>
      <c r="AT252" s="286" t="s">
        <v>173</v>
      </c>
      <c r="AU252" s="286" t="s">
        <v>82</v>
      </c>
      <c r="AV252" s="14" t="s">
        <v>185</v>
      </c>
      <c r="AW252" s="14" t="s">
        <v>35</v>
      </c>
      <c r="AX252" s="14" t="s">
        <v>80</v>
      </c>
      <c r="AY252" s="286" t="s">
        <v>164</v>
      </c>
    </row>
    <row r="253" s="1" customFormat="1" ht="16.5" customHeight="1">
      <c r="B253" s="46"/>
      <c r="C253" s="266" t="s">
        <v>325</v>
      </c>
      <c r="D253" s="266" t="s">
        <v>238</v>
      </c>
      <c r="E253" s="267" t="s">
        <v>572</v>
      </c>
      <c r="F253" s="268" t="s">
        <v>573</v>
      </c>
      <c r="G253" s="269" t="s">
        <v>340</v>
      </c>
      <c r="H253" s="270">
        <v>0.213</v>
      </c>
      <c r="I253" s="271"/>
      <c r="J253" s="272">
        <f>ROUND(I253*H253,2)</f>
        <v>0</v>
      </c>
      <c r="K253" s="268" t="s">
        <v>170</v>
      </c>
      <c r="L253" s="273"/>
      <c r="M253" s="274" t="s">
        <v>21</v>
      </c>
      <c r="N253" s="275" t="s">
        <v>43</v>
      </c>
      <c r="O253" s="47"/>
      <c r="P253" s="230">
        <f>O253*H253</f>
        <v>0</v>
      </c>
      <c r="Q253" s="230">
        <v>0.001</v>
      </c>
      <c r="R253" s="230">
        <f>Q253*H253</f>
        <v>0.000213</v>
      </c>
      <c r="S253" s="230">
        <v>0</v>
      </c>
      <c r="T253" s="231">
        <f>S253*H253</f>
        <v>0</v>
      </c>
      <c r="AR253" s="24" t="s">
        <v>370</v>
      </c>
      <c r="AT253" s="24" t="s">
        <v>238</v>
      </c>
      <c r="AU253" s="24" t="s">
        <v>82</v>
      </c>
      <c r="AY253" s="24" t="s">
        <v>164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24" t="s">
        <v>80</v>
      </c>
      <c r="BK253" s="232">
        <f>ROUND(I253*H253,2)</f>
        <v>0</v>
      </c>
      <c r="BL253" s="24" t="s">
        <v>193</v>
      </c>
      <c r="BM253" s="24" t="s">
        <v>1181</v>
      </c>
    </row>
    <row r="254" s="11" customFormat="1">
      <c r="B254" s="233"/>
      <c r="C254" s="234"/>
      <c r="D254" s="235" t="s">
        <v>173</v>
      </c>
      <c r="E254" s="236" t="s">
        <v>21</v>
      </c>
      <c r="F254" s="237" t="s">
        <v>1141</v>
      </c>
      <c r="G254" s="234"/>
      <c r="H254" s="236" t="s">
        <v>21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AT254" s="243" t="s">
        <v>173</v>
      </c>
      <c r="AU254" s="243" t="s">
        <v>82</v>
      </c>
      <c r="AV254" s="11" t="s">
        <v>80</v>
      </c>
      <c r="AW254" s="11" t="s">
        <v>35</v>
      </c>
      <c r="AX254" s="11" t="s">
        <v>72</v>
      </c>
      <c r="AY254" s="243" t="s">
        <v>164</v>
      </c>
    </row>
    <row r="255" s="11" customFormat="1">
      <c r="B255" s="233"/>
      <c r="C255" s="234"/>
      <c r="D255" s="235" t="s">
        <v>173</v>
      </c>
      <c r="E255" s="236" t="s">
        <v>21</v>
      </c>
      <c r="F255" s="237" t="s">
        <v>366</v>
      </c>
      <c r="G255" s="234"/>
      <c r="H255" s="236" t="s">
        <v>21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AT255" s="243" t="s">
        <v>173</v>
      </c>
      <c r="AU255" s="243" t="s">
        <v>82</v>
      </c>
      <c r="AV255" s="11" t="s">
        <v>80</v>
      </c>
      <c r="AW255" s="11" t="s">
        <v>35</v>
      </c>
      <c r="AX255" s="11" t="s">
        <v>72</v>
      </c>
      <c r="AY255" s="243" t="s">
        <v>164</v>
      </c>
    </row>
    <row r="256" s="11" customFormat="1">
      <c r="B256" s="233"/>
      <c r="C256" s="234"/>
      <c r="D256" s="235" t="s">
        <v>173</v>
      </c>
      <c r="E256" s="236" t="s">
        <v>21</v>
      </c>
      <c r="F256" s="237" t="s">
        <v>567</v>
      </c>
      <c r="G256" s="234"/>
      <c r="H256" s="236" t="s">
        <v>21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AT256" s="243" t="s">
        <v>173</v>
      </c>
      <c r="AU256" s="243" t="s">
        <v>82</v>
      </c>
      <c r="AV256" s="11" t="s">
        <v>80</v>
      </c>
      <c r="AW256" s="11" t="s">
        <v>35</v>
      </c>
      <c r="AX256" s="11" t="s">
        <v>72</v>
      </c>
      <c r="AY256" s="243" t="s">
        <v>164</v>
      </c>
    </row>
    <row r="257" s="12" customFormat="1">
      <c r="B257" s="244"/>
      <c r="C257" s="245"/>
      <c r="D257" s="235" t="s">
        <v>173</v>
      </c>
      <c r="E257" s="246" t="s">
        <v>21</v>
      </c>
      <c r="F257" s="247" t="s">
        <v>1154</v>
      </c>
      <c r="G257" s="245"/>
      <c r="H257" s="248">
        <v>47.280000000000001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AT257" s="254" t="s">
        <v>173</v>
      </c>
      <c r="AU257" s="254" t="s">
        <v>82</v>
      </c>
      <c r="AV257" s="12" t="s">
        <v>82</v>
      </c>
      <c r="AW257" s="12" t="s">
        <v>35</v>
      </c>
      <c r="AX257" s="12" t="s">
        <v>72</v>
      </c>
      <c r="AY257" s="254" t="s">
        <v>164</v>
      </c>
    </row>
    <row r="258" s="11" customFormat="1">
      <c r="B258" s="233"/>
      <c r="C258" s="234"/>
      <c r="D258" s="235" t="s">
        <v>173</v>
      </c>
      <c r="E258" s="236" t="s">
        <v>21</v>
      </c>
      <c r="F258" s="237" t="s">
        <v>568</v>
      </c>
      <c r="G258" s="234"/>
      <c r="H258" s="236" t="s">
        <v>21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AT258" s="243" t="s">
        <v>173</v>
      </c>
      <c r="AU258" s="243" t="s">
        <v>82</v>
      </c>
      <c r="AV258" s="11" t="s">
        <v>80</v>
      </c>
      <c r="AW258" s="11" t="s">
        <v>35</v>
      </c>
      <c r="AX258" s="11" t="s">
        <v>72</v>
      </c>
      <c r="AY258" s="243" t="s">
        <v>164</v>
      </c>
    </row>
    <row r="259" s="14" customFormat="1">
      <c r="B259" s="276"/>
      <c r="C259" s="277"/>
      <c r="D259" s="235" t="s">
        <v>173</v>
      </c>
      <c r="E259" s="278" t="s">
        <v>21</v>
      </c>
      <c r="F259" s="279" t="s">
        <v>330</v>
      </c>
      <c r="G259" s="277"/>
      <c r="H259" s="280">
        <v>47.280000000000001</v>
      </c>
      <c r="I259" s="281"/>
      <c r="J259" s="277"/>
      <c r="K259" s="277"/>
      <c r="L259" s="282"/>
      <c r="M259" s="283"/>
      <c r="N259" s="284"/>
      <c r="O259" s="284"/>
      <c r="P259" s="284"/>
      <c r="Q259" s="284"/>
      <c r="R259" s="284"/>
      <c r="S259" s="284"/>
      <c r="T259" s="285"/>
      <c r="AT259" s="286" t="s">
        <v>173</v>
      </c>
      <c r="AU259" s="286" t="s">
        <v>82</v>
      </c>
      <c r="AV259" s="14" t="s">
        <v>185</v>
      </c>
      <c r="AW259" s="14" t="s">
        <v>35</v>
      </c>
      <c r="AX259" s="14" t="s">
        <v>72</v>
      </c>
      <c r="AY259" s="286" t="s">
        <v>164</v>
      </c>
    </row>
    <row r="260" s="12" customFormat="1">
      <c r="B260" s="244"/>
      <c r="C260" s="245"/>
      <c r="D260" s="235" t="s">
        <v>173</v>
      </c>
      <c r="E260" s="246" t="s">
        <v>21</v>
      </c>
      <c r="F260" s="247" t="s">
        <v>1182</v>
      </c>
      <c r="G260" s="245"/>
      <c r="H260" s="248">
        <v>0.213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AT260" s="254" t="s">
        <v>173</v>
      </c>
      <c r="AU260" s="254" t="s">
        <v>82</v>
      </c>
      <c r="AV260" s="12" t="s">
        <v>82</v>
      </c>
      <c r="AW260" s="12" t="s">
        <v>35</v>
      </c>
      <c r="AX260" s="12" t="s">
        <v>72</v>
      </c>
      <c r="AY260" s="254" t="s">
        <v>164</v>
      </c>
    </row>
    <row r="261" s="14" customFormat="1">
      <c r="B261" s="276"/>
      <c r="C261" s="277"/>
      <c r="D261" s="235" t="s">
        <v>173</v>
      </c>
      <c r="E261" s="278" t="s">
        <v>21</v>
      </c>
      <c r="F261" s="279" t="s">
        <v>576</v>
      </c>
      <c r="G261" s="277"/>
      <c r="H261" s="280">
        <v>0.213</v>
      </c>
      <c r="I261" s="281"/>
      <c r="J261" s="277"/>
      <c r="K261" s="277"/>
      <c r="L261" s="282"/>
      <c r="M261" s="283"/>
      <c r="N261" s="284"/>
      <c r="O261" s="284"/>
      <c r="P261" s="284"/>
      <c r="Q261" s="284"/>
      <c r="R261" s="284"/>
      <c r="S261" s="284"/>
      <c r="T261" s="285"/>
      <c r="AT261" s="286" t="s">
        <v>173</v>
      </c>
      <c r="AU261" s="286" t="s">
        <v>82</v>
      </c>
      <c r="AV261" s="14" t="s">
        <v>185</v>
      </c>
      <c r="AW261" s="14" t="s">
        <v>35</v>
      </c>
      <c r="AX261" s="14" t="s">
        <v>80</v>
      </c>
      <c r="AY261" s="286" t="s">
        <v>164</v>
      </c>
    </row>
    <row r="262" s="1" customFormat="1" ht="25.5" customHeight="1">
      <c r="B262" s="46"/>
      <c r="C262" s="221" t="s">
        <v>337</v>
      </c>
      <c r="D262" s="221" t="s">
        <v>166</v>
      </c>
      <c r="E262" s="222" t="s">
        <v>578</v>
      </c>
      <c r="F262" s="223" t="s">
        <v>579</v>
      </c>
      <c r="G262" s="224" t="s">
        <v>169</v>
      </c>
      <c r="H262" s="225">
        <v>134</v>
      </c>
      <c r="I262" s="226"/>
      <c r="J262" s="227">
        <f>ROUND(I262*H262,2)</f>
        <v>0</v>
      </c>
      <c r="K262" s="223" t="s">
        <v>21</v>
      </c>
      <c r="L262" s="72"/>
      <c r="M262" s="228" t="s">
        <v>21</v>
      </c>
      <c r="N262" s="229" t="s">
        <v>43</v>
      </c>
      <c r="O262" s="47"/>
      <c r="P262" s="230">
        <f>O262*H262</f>
        <v>0</v>
      </c>
      <c r="Q262" s="230">
        <v>0</v>
      </c>
      <c r="R262" s="230">
        <f>Q262*H262</f>
        <v>0</v>
      </c>
      <c r="S262" s="230">
        <v>0</v>
      </c>
      <c r="T262" s="231">
        <f>S262*H262</f>
        <v>0</v>
      </c>
      <c r="AR262" s="24" t="s">
        <v>193</v>
      </c>
      <c r="AT262" s="24" t="s">
        <v>166</v>
      </c>
      <c r="AU262" s="24" t="s">
        <v>82</v>
      </c>
      <c r="AY262" s="24" t="s">
        <v>164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24" t="s">
        <v>80</v>
      </c>
      <c r="BK262" s="232">
        <f>ROUND(I262*H262,2)</f>
        <v>0</v>
      </c>
      <c r="BL262" s="24" t="s">
        <v>193</v>
      </c>
      <c r="BM262" s="24" t="s">
        <v>1183</v>
      </c>
    </row>
    <row r="263" s="11" customFormat="1">
      <c r="B263" s="233"/>
      <c r="C263" s="234"/>
      <c r="D263" s="235" t="s">
        <v>173</v>
      </c>
      <c r="E263" s="236" t="s">
        <v>21</v>
      </c>
      <c r="F263" s="237" t="s">
        <v>579</v>
      </c>
      <c r="G263" s="234"/>
      <c r="H263" s="236" t="s">
        <v>21</v>
      </c>
      <c r="I263" s="238"/>
      <c r="J263" s="234"/>
      <c r="K263" s="234"/>
      <c r="L263" s="239"/>
      <c r="M263" s="240"/>
      <c r="N263" s="241"/>
      <c r="O263" s="241"/>
      <c r="P263" s="241"/>
      <c r="Q263" s="241"/>
      <c r="R263" s="241"/>
      <c r="S263" s="241"/>
      <c r="T263" s="242"/>
      <c r="AT263" s="243" t="s">
        <v>173</v>
      </c>
      <c r="AU263" s="243" t="s">
        <v>82</v>
      </c>
      <c r="AV263" s="11" t="s">
        <v>80</v>
      </c>
      <c r="AW263" s="11" t="s">
        <v>35</v>
      </c>
      <c r="AX263" s="11" t="s">
        <v>72</v>
      </c>
      <c r="AY263" s="243" t="s">
        <v>164</v>
      </c>
    </row>
    <row r="264" s="11" customFormat="1">
      <c r="B264" s="233"/>
      <c r="C264" s="234"/>
      <c r="D264" s="235" t="s">
        <v>173</v>
      </c>
      <c r="E264" s="236" t="s">
        <v>21</v>
      </c>
      <c r="F264" s="237" t="s">
        <v>1141</v>
      </c>
      <c r="G264" s="234"/>
      <c r="H264" s="236" t="s">
        <v>21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AT264" s="243" t="s">
        <v>173</v>
      </c>
      <c r="AU264" s="243" t="s">
        <v>82</v>
      </c>
      <c r="AV264" s="11" t="s">
        <v>80</v>
      </c>
      <c r="AW264" s="11" t="s">
        <v>35</v>
      </c>
      <c r="AX264" s="11" t="s">
        <v>72</v>
      </c>
      <c r="AY264" s="243" t="s">
        <v>164</v>
      </c>
    </row>
    <row r="265" s="12" customFormat="1">
      <c r="B265" s="244"/>
      <c r="C265" s="245"/>
      <c r="D265" s="235" t="s">
        <v>173</v>
      </c>
      <c r="E265" s="246" t="s">
        <v>21</v>
      </c>
      <c r="F265" s="247" t="s">
        <v>21</v>
      </c>
      <c r="G265" s="245"/>
      <c r="H265" s="248">
        <v>0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AT265" s="254" t="s">
        <v>173</v>
      </c>
      <c r="AU265" s="254" t="s">
        <v>82</v>
      </c>
      <c r="AV265" s="12" t="s">
        <v>82</v>
      </c>
      <c r="AW265" s="12" t="s">
        <v>35</v>
      </c>
      <c r="AX265" s="12" t="s">
        <v>72</v>
      </c>
      <c r="AY265" s="254" t="s">
        <v>164</v>
      </c>
    </row>
    <row r="266" s="12" customFormat="1">
      <c r="B266" s="244"/>
      <c r="C266" s="245"/>
      <c r="D266" s="235" t="s">
        <v>173</v>
      </c>
      <c r="E266" s="246" t="s">
        <v>21</v>
      </c>
      <c r="F266" s="247" t="s">
        <v>21</v>
      </c>
      <c r="G266" s="245"/>
      <c r="H266" s="248">
        <v>0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AT266" s="254" t="s">
        <v>173</v>
      </c>
      <c r="AU266" s="254" t="s">
        <v>82</v>
      </c>
      <c r="AV266" s="12" t="s">
        <v>82</v>
      </c>
      <c r="AW266" s="12" t="s">
        <v>35</v>
      </c>
      <c r="AX266" s="12" t="s">
        <v>72</v>
      </c>
      <c r="AY266" s="254" t="s">
        <v>164</v>
      </c>
    </row>
    <row r="267" s="11" customFormat="1">
      <c r="B267" s="233"/>
      <c r="C267" s="234"/>
      <c r="D267" s="235" t="s">
        <v>173</v>
      </c>
      <c r="E267" s="236" t="s">
        <v>21</v>
      </c>
      <c r="F267" s="237" t="s">
        <v>323</v>
      </c>
      <c r="G267" s="234"/>
      <c r="H267" s="236" t="s">
        <v>21</v>
      </c>
      <c r="I267" s="238"/>
      <c r="J267" s="234"/>
      <c r="K267" s="234"/>
      <c r="L267" s="239"/>
      <c r="M267" s="240"/>
      <c r="N267" s="241"/>
      <c r="O267" s="241"/>
      <c r="P267" s="241"/>
      <c r="Q267" s="241"/>
      <c r="R267" s="241"/>
      <c r="S267" s="241"/>
      <c r="T267" s="242"/>
      <c r="AT267" s="243" t="s">
        <v>173</v>
      </c>
      <c r="AU267" s="243" t="s">
        <v>82</v>
      </c>
      <c r="AV267" s="11" t="s">
        <v>80</v>
      </c>
      <c r="AW267" s="11" t="s">
        <v>35</v>
      </c>
      <c r="AX267" s="11" t="s">
        <v>72</v>
      </c>
      <c r="AY267" s="243" t="s">
        <v>164</v>
      </c>
    </row>
    <row r="268" s="11" customFormat="1">
      <c r="B268" s="233"/>
      <c r="C268" s="234"/>
      <c r="D268" s="235" t="s">
        <v>173</v>
      </c>
      <c r="E268" s="236" t="s">
        <v>21</v>
      </c>
      <c r="F268" s="237" t="s">
        <v>581</v>
      </c>
      <c r="G268" s="234"/>
      <c r="H268" s="236" t="s">
        <v>21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AT268" s="243" t="s">
        <v>173</v>
      </c>
      <c r="AU268" s="243" t="s">
        <v>82</v>
      </c>
      <c r="AV268" s="11" t="s">
        <v>80</v>
      </c>
      <c r="AW268" s="11" t="s">
        <v>35</v>
      </c>
      <c r="AX268" s="11" t="s">
        <v>72</v>
      </c>
      <c r="AY268" s="243" t="s">
        <v>164</v>
      </c>
    </row>
    <row r="269" s="12" customFormat="1">
      <c r="B269" s="244"/>
      <c r="C269" s="245"/>
      <c r="D269" s="235" t="s">
        <v>173</v>
      </c>
      <c r="E269" s="246" t="s">
        <v>21</v>
      </c>
      <c r="F269" s="247" t="s">
        <v>1142</v>
      </c>
      <c r="G269" s="245"/>
      <c r="H269" s="248">
        <v>134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AT269" s="254" t="s">
        <v>173</v>
      </c>
      <c r="AU269" s="254" t="s">
        <v>82</v>
      </c>
      <c r="AV269" s="12" t="s">
        <v>82</v>
      </c>
      <c r="AW269" s="12" t="s">
        <v>35</v>
      </c>
      <c r="AX269" s="12" t="s">
        <v>72</v>
      </c>
      <c r="AY269" s="254" t="s">
        <v>164</v>
      </c>
    </row>
    <row r="270" s="11" customFormat="1">
      <c r="B270" s="233"/>
      <c r="C270" s="234"/>
      <c r="D270" s="235" t="s">
        <v>173</v>
      </c>
      <c r="E270" s="236" t="s">
        <v>21</v>
      </c>
      <c r="F270" s="237" t="s">
        <v>583</v>
      </c>
      <c r="G270" s="234"/>
      <c r="H270" s="236" t="s">
        <v>21</v>
      </c>
      <c r="I270" s="238"/>
      <c r="J270" s="234"/>
      <c r="K270" s="234"/>
      <c r="L270" s="239"/>
      <c r="M270" s="240"/>
      <c r="N270" s="241"/>
      <c r="O270" s="241"/>
      <c r="P270" s="241"/>
      <c r="Q270" s="241"/>
      <c r="R270" s="241"/>
      <c r="S270" s="241"/>
      <c r="T270" s="242"/>
      <c r="AT270" s="243" t="s">
        <v>173</v>
      </c>
      <c r="AU270" s="243" t="s">
        <v>82</v>
      </c>
      <c r="AV270" s="11" t="s">
        <v>80</v>
      </c>
      <c r="AW270" s="11" t="s">
        <v>35</v>
      </c>
      <c r="AX270" s="11" t="s">
        <v>72</v>
      </c>
      <c r="AY270" s="243" t="s">
        <v>164</v>
      </c>
    </row>
    <row r="271" s="11" customFormat="1">
      <c r="B271" s="233"/>
      <c r="C271" s="234"/>
      <c r="D271" s="235" t="s">
        <v>173</v>
      </c>
      <c r="E271" s="236" t="s">
        <v>21</v>
      </c>
      <c r="F271" s="237" t="s">
        <v>584</v>
      </c>
      <c r="G271" s="234"/>
      <c r="H271" s="236" t="s">
        <v>21</v>
      </c>
      <c r="I271" s="238"/>
      <c r="J271" s="234"/>
      <c r="K271" s="234"/>
      <c r="L271" s="239"/>
      <c r="M271" s="240"/>
      <c r="N271" s="241"/>
      <c r="O271" s="241"/>
      <c r="P271" s="241"/>
      <c r="Q271" s="241"/>
      <c r="R271" s="241"/>
      <c r="S271" s="241"/>
      <c r="T271" s="242"/>
      <c r="AT271" s="243" t="s">
        <v>173</v>
      </c>
      <c r="AU271" s="243" t="s">
        <v>82</v>
      </c>
      <c r="AV271" s="11" t="s">
        <v>80</v>
      </c>
      <c r="AW271" s="11" t="s">
        <v>35</v>
      </c>
      <c r="AX271" s="11" t="s">
        <v>72</v>
      </c>
      <c r="AY271" s="243" t="s">
        <v>164</v>
      </c>
    </row>
    <row r="272" s="13" customFormat="1">
      <c r="B272" s="255"/>
      <c r="C272" s="256"/>
      <c r="D272" s="235" t="s">
        <v>173</v>
      </c>
      <c r="E272" s="257" t="s">
        <v>21</v>
      </c>
      <c r="F272" s="258" t="s">
        <v>177</v>
      </c>
      <c r="G272" s="256"/>
      <c r="H272" s="259">
        <v>134</v>
      </c>
      <c r="I272" s="260"/>
      <c r="J272" s="256"/>
      <c r="K272" s="256"/>
      <c r="L272" s="261"/>
      <c r="M272" s="262"/>
      <c r="N272" s="263"/>
      <c r="O272" s="263"/>
      <c r="P272" s="263"/>
      <c r="Q272" s="263"/>
      <c r="R272" s="263"/>
      <c r="S272" s="263"/>
      <c r="T272" s="264"/>
      <c r="AT272" s="265" t="s">
        <v>173</v>
      </c>
      <c r="AU272" s="265" t="s">
        <v>82</v>
      </c>
      <c r="AV272" s="13" t="s">
        <v>171</v>
      </c>
      <c r="AW272" s="13" t="s">
        <v>35</v>
      </c>
      <c r="AX272" s="13" t="s">
        <v>80</v>
      </c>
      <c r="AY272" s="265" t="s">
        <v>164</v>
      </c>
    </row>
    <row r="273" s="1" customFormat="1" ht="38.25" customHeight="1">
      <c r="B273" s="46"/>
      <c r="C273" s="266" t="s">
        <v>346</v>
      </c>
      <c r="D273" s="266" t="s">
        <v>238</v>
      </c>
      <c r="E273" s="267" t="s">
        <v>586</v>
      </c>
      <c r="F273" s="268" t="s">
        <v>587</v>
      </c>
      <c r="G273" s="269" t="s">
        <v>300</v>
      </c>
      <c r="H273" s="270">
        <v>134</v>
      </c>
      <c r="I273" s="271"/>
      <c r="J273" s="272">
        <f>ROUND(I273*H273,2)</f>
        <v>0</v>
      </c>
      <c r="K273" s="268" t="s">
        <v>21</v>
      </c>
      <c r="L273" s="273"/>
      <c r="M273" s="274" t="s">
        <v>21</v>
      </c>
      <c r="N273" s="275" t="s">
        <v>43</v>
      </c>
      <c r="O273" s="47"/>
      <c r="P273" s="230">
        <f>O273*H273</f>
        <v>0</v>
      </c>
      <c r="Q273" s="230">
        <v>0.001</v>
      </c>
      <c r="R273" s="230">
        <f>Q273*H273</f>
        <v>0.13400000000000001</v>
      </c>
      <c r="S273" s="230">
        <v>0</v>
      </c>
      <c r="T273" s="231">
        <f>S273*H273</f>
        <v>0</v>
      </c>
      <c r="AR273" s="24" t="s">
        <v>370</v>
      </c>
      <c r="AT273" s="24" t="s">
        <v>238</v>
      </c>
      <c r="AU273" s="24" t="s">
        <v>82</v>
      </c>
      <c r="AY273" s="24" t="s">
        <v>164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24" t="s">
        <v>80</v>
      </c>
      <c r="BK273" s="232">
        <f>ROUND(I273*H273,2)</f>
        <v>0</v>
      </c>
      <c r="BL273" s="24" t="s">
        <v>193</v>
      </c>
      <c r="BM273" s="24" t="s">
        <v>1184</v>
      </c>
    </row>
    <row r="274" s="11" customFormat="1">
      <c r="B274" s="233"/>
      <c r="C274" s="234"/>
      <c r="D274" s="235" t="s">
        <v>173</v>
      </c>
      <c r="E274" s="236" t="s">
        <v>21</v>
      </c>
      <c r="F274" s="237" t="s">
        <v>589</v>
      </c>
      <c r="G274" s="234"/>
      <c r="H274" s="236" t="s">
        <v>21</v>
      </c>
      <c r="I274" s="238"/>
      <c r="J274" s="234"/>
      <c r="K274" s="234"/>
      <c r="L274" s="239"/>
      <c r="M274" s="240"/>
      <c r="N274" s="241"/>
      <c r="O274" s="241"/>
      <c r="P274" s="241"/>
      <c r="Q274" s="241"/>
      <c r="R274" s="241"/>
      <c r="S274" s="241"/>
      <c r="T274" s="242"/>
      <c r="AT274" s="243" t="s">
        <v>173</v>
      </c>
      <c r="AU274" s="243" t="s">
        <v>82</v>
      </c>
      <c r="AV274" s="11" t="s">
        <v>80</v>
      </c>
      <c r="AW274" s="11" t="s">
        <v>35</v>
      </c>
      <c r="AX274" s="11" t="s">
        <v>72</v>
      </c>
      <c r="AY274" s="243" t="s">
        <v>164</v>
      </c>
    </row>
    <row r="275" s="11" customFormat="1">
      <c r="B275" s="233"/>
      <c r="C275" s="234"/>
      <c r="D275" s="235" t="s">
        <v>173</v>
      </c>
      <c r="E275" s="236" t="s">
        <v>21</v>
      </c>
      <c r="F275" s="237" t="s">
        <v>1141</v>
      </c>
      <c r="G275" s="234"/>
      <c r="H275" s="236" t="s">
        <v>21</v>
      </c>
      <c r="I275" s="238"/>
      <c r="J275" s="234"/>
      <c r="K275" s="234"/>
      <c r="L275" s="239"/>
      <c r="M275" s="240"/>
      <c r="N275" s="241"/>
      <c r="O275" s="241"/>
      <c r="P275" s="241"/>
      <c r="Q275" s="241"/>
      <c r="R275" s="241"/>
      <c r="S275" s="241"/>
      <c r="T275" s="242"/>
      <c r="AT275" s="243" t="s">
        <v>173</v>
      </c>
      <c r="AU275" s="243" t="s">
        <v>82</v>
      </c>
      <c r="AV275" s="11" t="s">
        <v>80</v>
      </c>
      <c r="AW275" s="11" t="s">
        <v>35</v>
      </c>
      <c r="AX275" s="11" t="s">
        <v>72</v>
      </c>
      <c r="AY275" s="243" t="s">
        <v>164</v>
      </c>
    </row>
    <row r="276" s="12" customFormat="1">
      <c r="B276" s="244"/>
      <c r="C276" s="245"/>
      <c r="D276" s="235" t="s">
        <v>173</v>
      </c>
      <c r="E276" s="246" t="s">
        <v>21</v>
      </c>
      <c r="F276" s="247" t="s">
        <v>21</v>
      </c>
      <c r="G276" s="245"/>
      <c r="H276" s="248">
        <v>0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AT276" s="254" t="s">
        <v>173</v>
      </c>
      <c r="AU276" s="254" t="s">
        <v>82</v>
      </c>
      <c r="AV276" s="12" t="s">
        <v>82</v>
      </c>
      <c r="AW276" s="12" t="s">
        <v>35</v>
      </c>
      <c r="AX276" s="12" t="s">
        <v>72</v>
      </c>
      <c r="AY276" s="254" t="s">
        <v>164</v>
      </c>
    </row>
    <row r="277" s="12" customFormat="1">
      <c r="B277" s="244"/>
      <c r="C277" s="245"/>
      <c r="D277" s="235" t="s">
        <v>173</v>
      </c>
      <c r="E277" s="246" t="s">
        <v>21</v>
      </c>
      <c r="F277" s="247" t="s">
        <v>21</v>
      </c>
      <c r="G277" s="245"/>
      <c r="H277" s="248">
        <v>0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AT277" s="254" t="s">
        <v>173</v>
      </c>
      <c r="AU277" s="254" t="s">
        <v>82</v>
      </c>
      <c r="AV277" s="12" t="s">
        <v>82</v>
      </c>
      <c r="AW277" s="12" t="s">
        <v>35</v>
      </c>
      <c r="AX277" s="12" t="s">
        <v>72</v>
      </c>
      <c r="AY277" s="254" t="s">
        <v>164</v>
      </c>
    </row>
    <row r="278" s="11" customFormat="1">
      <c r="B278" s="233"/>
      <c r="C278" s="234"/>
      <c r="D278" s="235" t="s">
        <v>173</v>
      </c>
      <c r="E278" s="236" t="s">
        <v>21</v>
      </c>
      <c r="F278" s="237" t="s">
        <v>323</v>
      </c>
      <c r="G278" s="234"/>
      <c r="H278" s="236" t="s">
        <v>21</v>
      </c>
      <c r="I278" s="238"/>
      <c r="J278" s="234"/>
      <c r="K278" s="234"/>
      <c r="L278" s="239"/>
      <c r="M278" s="240"/>
      <c r="N278" s="241"/>
      <c r="O278" s="241"/>
      <c r="P278" s="241"/>
      <c r="Q278" s="241"/>
      <c r="R278" s="241"/>
      <c r="S278" s="241"/>
      <c r="T278" s="242"/>
      <c r="AT278" s="243" t="s">
        <v>173</v>
      </c>
      <c r="AU278" s="243" t="s">
        <v>82</v>
      </c>
      <c r="AV278" s="11" t="s">
        <v>80</v>
      </c>
      <c r="AW278" s="11" t="s">
        <v>35</v>
      </c>
      <c r="AX278" s="11" t="s">
        <v>72</v>
      </c>
      <c r="AY278" s="243" t="s">
        <v>164</v>
      </c>
    </row>
    <row r="279" s="11" customFormat="1">
      <c r="B279" s="233"/>
      <c r="C279" s="234"/>
      <c r="D279" s="235" t="s">
        <v>173</v>
      </c>
      <c r="E279" s="236" t="s">
        <v>21</v>
      </c>
      <c r="F279" s="237" t="s">
        <v>581</v>
      </c>
      <c r="G279" s="234"/>
      <c r="H279" s="236" t="s">
        <v>21</v>
      </c>
      <c r="I279" s="238"/>
      <c r="J279" s="234"/>
      <c r="K279" s="234"/>
      <c r="L279" s="239"/>
      <c r="M279" s="240"/>
      <c r="N279" s="241"/>
      <c r="O279" s="241"/>
      <c r="P279" s="241"/>
      <c r="Q279" s="241"/>
      <c r="R279" s="241"/>
      <c r="S279" s="241"/>
      <c r="T279" s="242"/>
      <c r="AT279" s="243" t="s">
        <v>173</v>
      </c>
      <c r="AU279" s="243" t="s">
        <v>82</v>
      </c>
      <c r="AV279" s="11" t="s">
        <v>80</v>
      </c>
      <c r="AW279" s="11" t="s">
        <v>35</v>
      </c>
      <c r="AX279" s="11" t="s">
        <v>72</v>
      </c>
      <c r="AY279" s="243" t="s">
        <v>164</v>
      </c>
    </row>
    <row r="280" s="12" customFormat="1">
      <c r="B280" s="244"/>
      <c r="C280" s="245"/>
      <c r="D280" s="235" t="s">
        <v>173</v>
      </c>
      <c r="E280" s="246" t="s">
        <v>21</v>
      </c>
      <c r="F280" s="247" t="s">
        <v>1185</v>
      </c>
      <c r="G280" s="245"/>
      <c r="H280" s="248">
        <v>134</v>
      </c>
      <c r="I280" s="249"/>
      <c r="J280" s="245"/>
      <c r="K280" s="245"/>
      <c r="L280" s="250"/>
      <c r="M280" s="251"/>
      <c r="N280" s="252"/>
      <c r="O280" s="252"/>
      <c r="P280" s="252"/>
      <c r="Q280" s="252"/>
      <c r="R280" s="252"/>
      <c r="S280" s="252"/>
      <c r="T280" s="253"/>
      <c r="AT280" s="254" t="s">
        <v>173</v>
      </c>
      <c r="AU280" s="254" t="s">
        <v>82</v>
      </c>
      <c r="AV280" s="12" t="s">
        <v>82</v>
      </c>
      <c r="AW280" s="12" t="s">
        <v>35</v>
      </c>
      <c r="AX280" s="12" t="s">
        <v>72</v>
      </c>
      <c r="AY280" s="254" t="s">
        <v>164</v>
      </c>
    </row>
    <row r="281" s="13" customFormat="1">
      <c r="B281" s="255"/>
      <c r="C281" s="256"/>
      <c r="D281" s="235" t="s">
        <v>173</v>
      </c>
      <c r="E281" s="257" t="s">
        <v>21</v>
      </c>
      <c r="F281" s="258" t="s">
        <v>177</v>
      </c>
      <c r="G281" s="256"/>
      <c r="H281" s="259">
        <v>134</v>
      </c>
      <c r="I281" s="260"/>
      <c r="J281" s="256"/>
      <c r="K281" s="256"/>
      <c r="L281" s="261"/>
      <c r="M281" s="262"/>
      <c r="N281" s="263"/>
      <c r="O281" s="263"/>
      <c r="P281" s="263"/>
      <c r="Q281" s="263"/>
      <c r="R281" s="263"/>
      <c r="S281" s="263"/>
      <c r="T281" s="264"/>
      <c r="AT281" s="265" t="s">
        <v>173</v>
      </c>
      <c r="AU281" s="265" t="s">
        <v>82</v>
      </c>
      <c r="AV281" s="13" t="s">
        <v>171</v>
      </c>
      <c r="AW281" s="13" t="s">
        <v>35</v>
      </c>
      <c r="AX281" s="13" t="s">
        <v>80</v>
      </c>
      <c r="AY281" s="265" t="s">
        <v>164</v>
      </c>
    </row>
    <row r="282" s="1" customFormat="1" ht="16.5" customHeight="1">
      <c r="B282" s="46"/>
      <c r="C282" s="221" t="s">
        <v>352</v>
      </c>
      <c r="D282" s="221" t="s">
        <v>166</v>
      </c>
      <c r="E282" s="222" t="s">
        <v>598</v>
      </c>
      <c r="F282" s="223" t="s">
        <v>599</v>
      </c>
      <c r="G282" s="224" t="s">
        <v>287</v>
      </c>
      <c r="H282" s="225">
        <v>47.280000000000001</v>
      </c>
      <c r="I282" s="226"/>
      <c r="J282" s="227">
        <f>ROUND(I282*H282,2)</f>
        <v>0</v>
      </c>
      <c r="K282" s="223" t="s">
        <v>21</v>
      </c>
      <c r="L282" s="72"/>
      <c r="M282" s="228" t="s">
        <v>21</v>
      </c>
      <c r="N282" s="229" t="s">
        <v>43</v>
      </c>
      <c r="O282" s="47"/>
      <c r="P282" s="230">
        <f>O282*H282</f>
        <v>0</v>
      </c>
      <c r="Q282" s="230">
        <v>0.001</v>
      </c>
      <c r="R282" s="230">
        <f>Q282*H282</f>
        <v>0.047280000000000003</v>
      </c>
      <c r="S282" s="230">
        <v>0</v>
      </c>
      <c r="T282" s="231">
        <f>S282*H282</f>
        <v>0</v>
      </c>
      <c r="AR282" s="24" t="s">
        <v>193</v>
      </c>
      <c r="AT282" s="24" t="s">
        <v>166</v>
      </c>
      <c r="AU282" s="24" t="s">
        <v>82</v>
      </c>
      <c r="AY282" s="24" t="s">
        <v>164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24" t="s">
        <v>80</v>
      </c>
      <c r="BK282" s="232">
        <f>ROUND(I282*H282,2)</f>
        <v>0</v>
      </c>
      <c r="BL282" s="24" t="s">
        <v>193</v>
      </c>
      <c r="BM282" s="24" t="s">
        <v>1186</v>
      </c>
    </row>
    <row r="283" s="11" customFormat="1">
      <c r="B283" s="233"/>
      <c r="C283" s="234"/>
      <c r="D283" s="235" t="s">
        <v>173</v>
      </c>
      <c r="E283" s="236" t="s">
        <v>21</v>
      </c>
      <c r="F283" s="237" t="s">
        <v>1141</v>
      </c>
      <c r="G283" s="234"/>
      <c r="H283" s="236" t="s">
        <v>21</v>
      </c>
      <c r="I283" s="238"/>
      <c r="J283" s="234"/>
      <c r="K283" s="234"/>
      <c r="L283" s="239"/>
      <c r="M283" s="240"/>
      <c r="N283" s="241"/>
      <c r="O283" s="241"/>
      <c r="P283" s="241"/>
      <c r="Q283" s="241"/>
      <c r="R283" s="241"/>
      <c r="S283" s="241"/>
      <c r="T283" s="242"/>
      <c r="AT283" s="243" t="s">
        <v>173</v>
      </c>
      <c r="AU283" s="243" t="s">
        <v>82</v>
      </c>
      <c r="AV283" s="11" t="s">
        <v>80</v>
      </c>
      <c r="AW283" s="11" t="s">
        <v>35</v>
      </c>
      <c r="AX283" s="11" t="s">
        <v>72</v>
      </c>
      <c r="AY283" s="243" t="s">
        <v>164</v>
      </c>
    </row>
    <row r="284" s="11" customFormat="1">
      <c r="B284" s="233"/>
      <c r="C284" s="234"/>
      <c r="D284" s="235" t="s">
        <v>173</v>
      </c>
      <c r="E284" s="236" t="s">
        <v>21</v>
      </c>
      <c r="F284" s="237" t="s">
        <v>366</v>
      </c>
      <c r="G284" s="234"/>
      <c r="H284" s="236" t="s">
        <v>21</v>
      </c>
      <c r="I284" s="238"/>
      <c r="J284" s="234"/>
      <c r="K284" s="234"/>
      <c r="L284" s="239"/>
      <c r="M284" s="240"/>
      <c r="N284" s="241"/>
      <c r="O284" s="241"/>
      <c r="P284" s="241"/>
      <c r="Q284" s="241"/>
      <c r="R284" s="241"/>
      <c r="S284" s="241"/>
      <c r="T284" s="242"/>
      <c r="AT284" s="243" t="s">
        <v>173</v>
      </c>
      <c r="AU284" s="243" t="s">
        <v>82</v>
      </c>
      <c r="AV284" s="11" t="s">
        <v>80</v>
      </c>
      <c r="AW284" s="11" t="s">
        <v>35</v>
      </c>
      <c r="AX284" s="11" t="s">
        <v>72</v>
      </c>
      <c r="AY284" s="243" t="s">
        <v>164</v>
      </c>
    </row>
    <row r="285" s="11" customFormat="1">
      <c r="B285" s="233"/>
      <c r="C285" s="234"/>
      <c r="D285" s="235" t="s">
        <v>173</v>
      </c>
      <c r="E285" s="236" t="s">
        <v>21</v>
      </c>
      <c r="F285" s="237" t="s">
        <v>601</v>
      </c>
      <c r="G285" s="234"/>
      <c r="H285" s="236" t="s">
        <v>21</v>
      </c>
      <c r="I285" s="238"/>
      <c r="J285" s="234"/>
      <c r="K285" s="234"/>
      <c r="L285" s="239"/>
      <c r="M285" s="240"/>
      <c r="N285" s="241"/>
      <c r="O285" s="241"/>
      <c r="P285" s="241"/>
      <c r="Q285" s="241"/>
      <c r="R285" s="241"/>
      <c r="S285" s="241"/>
      <c r="T285" s="242"/>
      <c r="AT285" s="243" t="s">
        <v>173</v>
      </c>
      <c r="AU285" s="243" t="s">
        <v>82</v>
      </c>
      <c r="AV285" s="11" t="s">
        <v>80</v>
      </c>
      <c r="AW285" s="11" t="s">
        <v>35</v>
      </c>
      <c r="AX285" s="11" t="s">
        <v>72</v>
      </c>
      <c r="AY285" s="243" t="s">
        <v>164</v>
      </c>
    </row>
    <row r="286" s="12" customFormat="1">
      <c r="B286" s="244"/>
      <c r="C286" s="245"/>
      <c r="D286" s="235" t="s">
        <v>173</v>
      </c>
      <c r="E286" s="246" t="s">
        <v>21</v>
      </c>
      <c r="F286" s="247" t="s">
        <v>1154</v>
      </c>
      <c r="G286" s="245"/>
      <c r="H286" s="248">
        <v>47.280000000000001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AT286" s="254" t="s">
        <v>173</v>
      </c>
      <c r="AU286" s="254" t="s">
        <v>82</v>
      </c>
      <c r="AV286" s="12" t="s">
        <v>82</v>
      </c>
      <c r="AW286" s="12" t="s">
        <v>35</v>
      </c>
      <c r="AX286" s="12" t="s">
        <v>72</v>
      </c>
      <c r="AY286" s="254" t="s">
        <v>164</v>
      </c>
    </row>
    <row r="287" s="13" customFormat="1">
      <c r="B287" s="255"/>
      <c r="C287" s="256"/>
      <c r="D287" s="235" t="s">
        <v>173</v>
      </c>
      <c r="E287" s="257" t="s">
        <v>21</v>
      </c>
      <c r="F287" s="258" t="s">
        <v>177</v>
      </c>
      <c r="G287" s="256"/>
      <c r="H287" s="259">
        <v>47.280000000000001</v>
      </c>
      <c r="I287" s="260"/>
      <c r="J287" s="256"/>
      <c r="K287" s="256"/>
      <c r="L287" s="261"/>
      <c r="M287" s="262"/>
      <c r="N287" s="263"/>
      <c r="O287" s="263"/>
      <c r="P287" s="263"/>
      <c r="Q287" s="263"/>
      <c r="R287" s="263"/>
      <c r="S287" s="263"/>
      <c r="T287" s="264"/>
      <c r="AT287" s="265" t="s">
        <v>173</v>
      </c>
      <c r="AU287" s="265" t="s">
        <v>82</v>
      </c>
      <c r="AV287" s="13" t="s">
        <v>171</v>
      </c>
      <c r="AW287" s="13" t="s">
        <v>35</v>
      </c>
      <c r="AX287" s="13" t="s">
        <v>80</v>
      </c>
      <c r="AY287" s="265" t="s">
        <v>164</v>
      </c>
    </row>
    <row r="288" s="1" customFormat="1" ht="16.5" customHeight="1">
      <c r="B288" s="46"/>
      <c r="C288" s="266" t="s">
        <v>357</v>
      </c>
      <c r="D288" s="266" t="s">
        <v>238</v>
      </c>
      <c r="E288" s="267" t="s">
        <v>603</v>
      </c>
      <c r="F288" s="268" t="s">
        <v>604</v>
      </c>
      <c r="G288" s="269" t="s">
        <v>287</v>
      </c>
      <c r="H288" s="270">
        <v>52.008000000000003</v>
      </c>
      <c r="I288" s="271"/>
      <c r="J288" s="272">
        <f>ROUND(I288*H288,2)</f>
        <v>0</v>
      </c>
      <c r="K288" s="268" t="s">
        <v>170</v>
      </c>
      <c r="L288" s="273"/>
      <c r="M288" s="274" t="s">
        <v>21</v>
      </c>
      <c r="N288" s="275" t="s">
        <v>43</v>
      </c>
      <c r="O288" s="47"/>
      <c r="P288" s="230">
        <f>O288*H288</f>
        <v>0</v>
      </c>
      <c r="Q288" s="230">
        <v>0.00018000000000000001</v>
      </c>
      <c r="R288" s="230">
        <f>Q288*H288</f>
        <v>0.0093614400000000004</v>
      </c>
      <c r="S288" s="230">
        <v>0</v>
      </c>
      <c r="T288" s="231">
        <f>S288*H288</f>
        <v>0</v>
      </c>
      <c r="AR288" s="24" t="s">
        <v>370</v>
      </c>
      <c r="AT288" s="24" t="s">
        <v>238</v>
      </c>
      <c r="AU288" s="24" t="s">
        <v>82</v>
      </c>
      <c r="AY288" s="24" t="s">
        <v>164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24" t="s">
        <v>80</v>
      </c>
      <c r="BK288" s="232">
        <f>ROUND(I288*H288,2)</f>
        <v>0</v>
      </c>
      <c r="BL288" s="24" t="s">
        <v>193</v>
      </c>
      <c r="BM288" s="24" t="s">
        <v>1187</v>
      </c>
    </row>
    <row r="289" s="11" customFormat="1">
      <c r="B289" s="233"/>
      <c r="C289" s="234"/>
      <c r="D289" s="235" t="s">
        <v>173</v>
      </c>
      <c r="E289" s="236" t="s">
        <v>21</v>
      </c>
      <c r="F289" s="237" t="s">
        <v>1141</v>
      </c>
      <c r="G289" s="234"/>
      <c r="H289" s="236" t="s">
        <v>21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AT289" s="243" t="s">
        <v>173</v>
      </c>
      <c r="AU289" s="243" t="s">
        <v>82</v>
      </c>
      <c r="AV289" s="11" t="s">
        <v>80</v>
      </c>
      <c r="AW289" s="11" t="s">
        <v>35</v>
      </c>
      <c r="AX289" s="11" t="s">
        <v>72</v>
      </c>
      <c r="AY289" s="243" t="s">
        <v>164</v>
      </c>
    </row>
    <row r="290" s="11" customFormat="1">
      <c r="B290" s="233"/>
      <c r="C290" s="234"/>
      <c r="D290" s="235" t="s">
        <v>173</v>
      </c>
      <c r="E290" s="236" t="s">
        <v>21</v>
      </c>
      <c r="F290" s="237" t="s">
        <v>366</v>
      </c>
      <c r="G290" s="234"/>
      <c r="H290" s="236" t="s">
        <v>21</v>
      </c>
      <c r="I290" s="238"/>
      <c r="J290" s="234"/>
      <c r="K290" s="234"/>
      <c r="L290" s="239"/>
      <c r="M290" s="240"/>
      <c r="N290" s="241"/>
      <c r="O290" s="241"/>
      <c r="P290" s="241"/>
      <c r="Q290" s="241"/>
      <c r="R290" s="241"/>
      <c r="S290" s="241"/>
      <c r="T290" s="242"/>
      <c r="AT290" s="243" t="s">
        <v>173</v>
      </c>
      <c r="AU290" s="243" t="s">
        <v>82</v>
      </c>
      <c r="AV290" s="11" t="s">
        <v>80</v>
      </c>
      <c r="AW290" s="11" t="s">
        <v>35</v>
      </c>
      <c r="AX290" s="11" t="s">
        <v>72</v>
      </c>
      <c r="AY290" s="243" t="s">
        <v>164</v>
      </c>
    </row>
    <row r="291" s="11" customFormat="1">
      <c r="B291" s="233"/>
      <c r="C291" s="234"/>
      <c r="D291" s="235" t="s">
        <v>173</v>
      </c>
      <c r="E291" s="236" t="s">
        <v>21</v>
      </c>
      <c r="F291" s="237" t="s">
        <v>601</v>
      </c>
      <c r="G291" s="234"/>
      <c r="H291" s="236" t="s">
        <v>21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AT291" s="243" t="s">
        <v>173</v>
      </c>
      <c r="AU291" s="243" t="s">
        <v>82</v>
      </c>
      <c r="AV291" s="11" t="s">
        <v>80</v>
      </c>
      <c r="AW291" s="11" t="s">
        <v>35</v>
      </c>
      <c r="AX291" s="11" t="s">
        <v>72</v>
      </c>
      <c r="AY291" s="243" t="s">
        <v>164</v>
      </c>
    </row>
    <row r="292" s="12" customFormat="1">
      <c r="B292" s="244"/>
      <c r="C292" s="245"/>
      <c r="D292" s="235" t="s">
        <v>173</v>
      </c>
      <c r="E292" s="246" t="s">
        <v>21</v>
      </c>
      <c r="F292" s="247" t="s">
        <v>1154</v>
      </c>
      <c r="G292" s="245"/>
      <c r="H292" s="248">
        <v>47.280000000000001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AT292" s="254" t="s">
        <v>173</v>
      </c>
      <c r="AU292" s="254" t="s">
        <v>82</v>
      </c>
      <c r="AV292" s="12" t="s">
        <v>82</v>
      </c>
      <c r="AW292" s="12" t="s">
        <v>35</v>
      </c>
      <c r="AX292" s="12" t="s">
        <v>72</v>
      </c>
      <c r="AY292" s="254" t="s">
        <v>164</v>
      </c>
    </row>
    <row r="293" s="13" customFormat="1">
      <c r="B293" s="255"/>
      <c r="C293" s="256"/>
      <c r="D293" s="235" t="s">
        <v>173</v>
      </c>
      <c r="E293" s="257" t="s">
        <v>21</v>
      </c>
      <c r="F293" s="258" t="s">
        <v>177</v>
      </c>
      <c r="G293" s="256"/>
      <c r="H293" s="259">
        <v>47.280000000000001</v>
      </c>
      <c r="I293" s="260"/>
      <c r="J293" s="256"/>
      <c r="K293" s="256"/>
      <c r="L293" s="261"/>
      <c r="M293" s="262"/>
      <c r="N293" s="263"/>
      <c r="O293" s="263"/>
      <c r="P293" s="263"/>
      <c r="Q293" s="263"/>
      <c r="R293" s="263"/>
      <c r="S293" s="263"/>
      <c r="T293" s="264"/>
      <c r="AT293" s="265" t="s">
        <v>173</v>
      </c>
      <c r="AU293" s="265" t="s">
        <v>82</v>
      </c>
      <c r="AV293" s="13" t="s">
        <v>171</v>
      </c>
      <c r="AW293" s="13" t="s">
        <v>35</v>
      </c>
      <c r="AX293" s="13" t="s">
        <v>80</v>
      </c>
      <c r="AY293" s="265" t="s">
        <v>164</v>
      </c>
    </row>
    <row r="294" s="12" customFormat="1">
      <c r="B294" s="244"/>
      <c r="C294" s="245"/>
      <c r="D294" s="235" t="s">
        <v>173</v>
      </c>
      <c r="E294" s="245"/>
      <c r="F294" s="247" t="s">
        <v>1188</v>
      </c>
      <c r="G294" s="245"/>
      <c r="H294" s="248">
        <v>52.008000000000003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AT294" s="254" t="s">
        <v>173</v>
      </c>
      <c r="AU294" s="254" t="s">
        <v>82</v>
      </c>
      <c r="AV294" s="12" t="s">
        <v>82</v>
      </c>
      <c r="AW294" s="12" t="s">
        <v>6</v>
      </c>
      <c r="AX294" s="12" t="s">
        <v>80</v>
      </c>
      <c r="AY294" s="254" t="s">
        <v>164</v>
      </c>
    </row>
    <row r="295" s="1" customFormat="1" ht="38.25" customHeight="1">
      <c r="B295" s="46"/>
      <c r="C295" s="221" t="s">
        <v>362</v>
      </c>
      <c r="D295" s="221" t="s">
        <v>166</v>
      </c>
      <c r="E295" s="222" t="s">
        <v>608</v>
      </c>
      <c r="F295" s="223" t="s">
        <v>609</v>
      </c>
      <c r="G295" s="224" t="s">
        <v>228</v>
      </c>
      <c r="H295" s="225">
        <v>0.191</v>
      </c>
      <c r="I295" s="226"/>
      <c r="J295" s="227">
        <f>ROUND(I295*H295,2)</f>
        <v>0</v>
      </c>
      <c r="K295" s="223" t="s">
        <v>170</v>
      </c>
      <c r="L295" s="72"/>
      <c r="M295" s="228" t="s">
        <v>21</v>
      </c>
      <c r="N295" s="229" t="s">
        <v>43</v>
      </c>
      <c r="O295" s="47"/>
      <c r="P295" s="230">
        <f>O295*H295</f>
        <v>0</v>
      </c>
      <c r="Q295" s="230">
        <v>0</v>
      </c>
      <c r="R295" s="230">
        <f>Q295*H295</f>
        <v>0</v>
      </c>
      <c r="S295" s="230">
        <v>0</v>
      </c>
      <c r="T295" s="231">
        <f>S295*H295</f>
        <v>0</v>
      </c>
      <c r="AR295" s="24" t="s">
        <v>193</v>
      </c>
      <c r="AT295" s="24" t="s">
        <v>166</v>
      </c>
      <c r="AU295" s="24" t="s">
        <v>82</v>
      </c>
      <c r="AY295" s="24" t="s">
        <v>164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24" t="s">
        <v>80</v>
      </c>
      <c r="BK295" s="232">
        <f>ROUND(I295*H295,2)</f>
        <v>0</v>
      </c>
      <c r="BL295" s="24" t="s">
        <v>193</v>
      </c>
      <c r="BM295" s="24" t="s">
        <v>1189</v>
      </c>
    </row>
    <row r="296" s="1" customFormat="1" ht="38.25" customHeight="1">
      <c r="B296" s="46"/>
      <c r="C296" s="221" t="s">
        <v>370</v>
      </c>
      <c r="D296" s="221" t="s">
        <v>166</v>
      </c>
      <c r="E296" s="222" t="s">
        <v>612</v>
      </c>
      <c r="F296" s="223" t="s">
        <v>613</v>
      </c>
      <c r="G296" s="224" t="s">
        <v>228</v>
      </c>
      <c r="H296" s="225">
        <v>0.191</v>
      </c>
      <c r="I296" s="226"/>
      <c r="J296" s="227">
        <f>ROUND(I296*H296,2)</f>
        <v>0</v>
      </c>
      <c r="K296" s="223" t="s">
        <v>170</v>
      </c>
      <c r="L296" s="72"/>
      <c r="M296" s="228" t="s">
        <v>21</v>
      </c>
      <c r="N296" s="229" t="s">
        <v>43</v>
      </c>
      <c r="O296" s="47"/>
      <c r="P296" s="230">
        <f>O296*H296</f>
        <v>0</v>
      </c>
      <c r="Q296" s="230">
        <v>0</v>
      </c>
      <c r="R296" s="230">
        <f>Q296*H296</f>
        <v>0</v>
      </c>
      <c r="S296" s="230">
        <v>0</v>
      </c>
      <c r="T296" s="231">
        <f>S296*H296</f>
        <v>0</v>
      </c>
      <c r="AR296" s="24" t="s">
        <v>193</v>
      </c>
      <c r="AT296" s="24" t="s">
        <v>166</v>
      </c>
      <c r="AU296" s="24" t="s">
        <v>82</v>
      </c>
      <c r="AY296" s="24" t="s">
        <v>164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24" t="s">
        <v>80</v>
      </c>
      <c r="BK296" s="232">
        <f>ROUND(I296*H296,2)</f>
        <v>0</v>
      </c>
      <c r="BL296" s="24" t="s">
        <v>193</v>
      </c>
      <c r="BM296" s="24" t="s">
        <v>1190</v>
      </c>
    </row>
    <row r="297" s="10" customFormat="1" ht="29.88" customHeight="1">
      <c r="B297" s="205"/>
      <c r="C297" s="206"/>
      <c r="D297" s="207" t="s">
        <v>71</v>
      </c>
      <c r="E297" s="219" t="s">
        <v>640</v>
      </c>
      <c r="F297" s="219" t="s">
        <v>641</v>
      </c>
      <c r="G297" s="206"/>
      <c r="H297" s="206"/>
      <c r="I297" s="209"/>
      <c r="J297" s="220">
        <f>BK297</f>
        <v>0</v>
      </c>
      <c r="K297" s="206"/>
      <c r="L297" s="211"/>
      <c r="M297" s="212"/>
      <c r="N297" s="213"/>
      <c r="O297" s="213"/>
      <c r="P297" s="214">
        <f>SUM(P298:P370)</f>
        <v>0</v>
      </c>
      <c r="Q297" s="213"/>
      <c r="R297" s="214">
        <f>SUM(R298:R370)</f>
        <v>1.248176</v>
      </c>
      <c r="S297" s="213"/>
      <c r="T297" s="215">
        <f>SUM(T298:T370)</f>
        <v>0</v>
      </c>
      <c r="AR297" s="216" t="s">
        <v>82</v>
      </c>
      <c r="AT297" s="217" t="s">
        <v>71</v>
      </c>
      <c r="AU297" s="217" t="s">
        <v>80</v>
      </c>
      <c r="AY297" s="216" t="s">
        <v>164</v>
      </c>
      <c r="BK297" s="218">
        <f>SUM(BK298:BK370)</f>
        <v>0</v>
      </c>
    </row>
    <row r="298" s="1" customFormat="1" ht="16.5" customHeight="1">
      <c r="B298" s="46"/>
      <c r="C298" s="221" t="s">
        <v>377</v>
      </c>
      <c r="D298" s="221" t="s">
        <v>166</v>
      </c>
      <c r="E298" s="222" t="s">
        <v>643</v>
      </c>
      <c r="F298" s="223" t="s">
        <v>644</v>
      </c>
      <c r="G298" s="224" t="s">
        <v>169</v>
      </c>
      <c r="H298" s="225">
        <v>134</v>
      </c>
      <c r="I298" s="226"/>
      <c r="J298" s="227">
        <f>ROUND(I298*H298,2)</f>
        <v>0</v>
      </c>
      <c r="K298" s="223" t="s">
        <v>170</v>
      </c>
      <c r="L298" s="72"/>
      <c r="M298" s="228" t="s">
        <v>21</v>
      </c>
      <c r="N298" s="229" t="s">
        <v>43</v>
      </c>
      <c r="O298" s="47"/>
      <c r="P298" s="230">
        <f>O298*H298</f>
        <v>0</v>
      </c>
      <c r="Q298" s="230">
        <v>0</v>
      </c>
      <c r="R298" s="230">
        <f>Q298*H298</f>
        <v>0</v>
      </c>
      <c r="S298" s="230">
        <v>0</v>
      </c>
      <c r="T298" s="231">
        <f>S298*H298</f>
        <v>0</v>
      </c>
      <c r="AR298" s="24" t="s">
        <v>193</v>
      </c>
      <c r="AT298" s="24" t="s">
        <v>166</v>
      </c>
      <c r="AU298" s="24" t="s">
        <v>82</v>
      </c>
      <c r="AY298" s="24" t="s">
        <v>164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24" t="s">
        <v>80</v>
      </c>
      <c r="BK298" s="232">
        <f>ROUND(I298*H298,2)</f>
        <v>0</v>
      </c>
      <c r="BL298" s="24" t="s">
        <v>193</v>
      </c>
      <c r="BM298" s="24" t="s">
        <v>1191</v>
      </c>
    </row>
    <row r="299" s="11" customFormat="1">
      <c r="B299" s="233"/>
      <c r="C299" s="234"/>
      <c r="D299" s="235" t="s">
        <v>173</v>
      </c>
      <c r="E299" s="236" t="s">
        <v>21</v>
      </c>
      <c r="F299" s="237" t="s">
        <v>1141</v>
      </c>
      <c r="G299" s="234"/>
      <c r="H299" s="236" t="s">
        <v>21</v>
      </c>
      <c r="I299" s="238"/>
      <c r="J299" s="234"/>
      <c r="K299" s="234"/>
      <c r="L299" s="239"/>
      <c r="M299" s="240"/>
      <c r="N299" s="241"/>
      <c r="O299" s="241"/>
      <c r="P299" s="241"/>
      <c r="Q299" s="241"/>
      <c r="R299" s="241"/>
      <c r="S299" s="241"/>
      <c r="T299" s="242"/>
      <c r="AT299" s="243" t="s">
        <v>173</v>
      </c>
      <c r="AU299" s="243" t="s">
        <v>82</v>
      </c>
      <c r="AV299" s="11" t="s">
        <v>80</v>
      </c>
      <c r="AW299" s="11" t="s">
        <v>35</v>
      </c>
      <c r="AX299" s="11" t="s">
        <v>72</v>
      </c>
      <c r="AY299" s="243" t="s">
        <v>164</v>
      </c>
    </row>
    <row r="300" s="12" customFormat="1">
      <c r="B300" s="244"/>
      <c r="C300" s="245"/>
      <c r="D300" s="235" t="s">
        <v>173</v>
      </c>
      <c r="E300" s="246" t="s">
        <v>21</v>
      </c>
      <c r="F300" s="247" t="s">
        <v>1142</v>
      </c>
      <c r="G300" s="245"/>
      <c r="H300" s="248">
        <v>134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AT300" s="254" t="s">
        <v>173</v>
      </c>
      <c r="AU300" s="254" t="s">
        <v>82</v>
      </c>
      <c r="AV300" s="12" t="s">
        <v>82</v>
      </c>
      <c r="AW300" s="12" t="s">
        <v>35</v>
      </c>
      <c r="AX300" s="12" t="s">
        <v>72</v>
      </c>
      <c r="AY300" s="254" t="s">
        <v>164</v>
      </c>
    </row>
    <row r="301" s="13" customFormat="1">
      <c r="B301" s="255"/>
      <c r="C301" s="256"/>
      <c r="D301" s="235" t="s">
        <v>173</v>
      </c>
      <c r="E301" s="257" t="s">
        <v>21</v>
      </c>
      <c r="F301" s="258" t="s">
        <v>177</v>
      </c>
      <c r="G301" s="256"/>
      <c r="H301" s="259">
        <v>134</v>
      </c>
      <c r="I301" s="260"/>
      <c r="J301" s="256"/>
      <c r="K301" s="256"/>
      <c r="L301" s="261"/>
      <c r="M301" s="262"/>
      <c r="N301" s="263"/>
      <c r="O301" s="263"/>
      <c r="P301" s="263"/>
      <c r="Q301" s="263"/>
      <c r="R301" s="263"/>
      <c r="S301" s="263"/>
      <c r="T301" s="264"/>
      <c r="AT301" s="265" t="s">
        <v>173</v>
      </c>
      <c r="AU301" s="265" t="s">
        <v>82</v>
      </c>
      <c r="AV301" s="13" t="s">
        <v>171</v>
      </c>
      <c r="AW301" s="13" t="s">
        <v>35</v>
      </c>
      <c r="AX301" s="13" t="s">
        <v>80</v>
      </c>
      <c r="AY301" s="265" t="s">
        <v>164</v>
      </c>
    </row>
    <row r="302" s="1" customFormat="1" ht="16.5" customHeight="1">
      <c r="B302" s="46"/>
      <c r="C302" s="221" t="s">
        <v>385</v>
      </c>
      <c r="D302" s="221" t="s">
        <v>166</v>
      </c>
      <c r="E302" s="222" t="s">
        <v>647</v>
      </c>
      <c r="F302" s="223" t="s">
        <v>648</v>
      </c>
      <c r="G302" s="224" t="s">
        <v>169</v>
      </c>
      <c r="H302" s="225">
        <v>134</v>
      </c>
      <c r="I302" s="226"/>
      <c r="J302" s="227">
        <f>ROUND(I302*H302,2)</f>
        <v>0</v>
      </c>
      <c r="K302" s="223" t="s">
        <v>170</v>
      </c>
      <c r="L302" s="72"/>
      <c r="M302" s="228" t="s">
        <v>21</v>
      </c>
      <c r="N302" s="229" t="s">
        <v>43</v>
      </c>
      <c r="O302" s="47"/>
      <c r="P302" s="230">
        <f>O302*H302</f>
        <v>0</v>
      </c>
      <c r="Q302" s="230">
        <v>0</v>
      </c>
      <c r="R302" s="230">
        <f>Q302*H302</f>
        <v>0</v>
      </c>
      <c r="S302" s="230">
        <v>0</v>
      </c>
      <c r="T302" s="231">
        <f>S302*H302</f>
        <v>0</v>
      </c>
      <c r="AR302" s="24" t="s">
        <v>193</v>
      </c>
      <c r="AT302" s="24" t="s">
        <v>166</v>
      </c>
      <c r="AU302" s="24" t="s">
        <v>82</v>
      </c>
      <c r="AY302" s="24" t="s">
        <v>164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24" t="s">
        <v>80</v>
      </c>
      <c r="BK302" s="232">
        <f>ROUND(I302*H302,2)</f>
        <v>0</v>
      </c>
      <c r="BL302" s="24" t="s">
        <v>193</v>
      </c>
      <c r="BM302" s="24" t="s">
        <v>1192</v>
      </c>
    </row>
    <row r="303" s="11" customFormat="1">
      <c r="B303" s="233"/>
      <c r="C303" s="234"/>
      <c r="D303" s="235" t="s">
        <v>173</v>
      </c>
      <c r="E303" s="236" t="s">
        <v>21</v>
      </c>
      <c r="F303" s="237" t="s">
        <v>1141</v>
      </c>
      <c r="G303" s="234"/>
      <c r="H303" s="236" t="s">
        <v>21</v>
      </c>
      <c r="I303" s="238"/>
      <c r="J303" s="234"/>
      <c r="K303" s="234"/>
      <c r="L303" s="239"/>
      <c r="M303" s="240"/>
      <c r="N303" s="241"/>
      <c r="O303" s="241"/>
      <c r="P303" s="241"/>
      <c r="Q303" s="241"/>
      <c r="R303" s="241"/>
      <c r="S303" s="241"/>
      <c r="T303" s="242"/>
      <c r="AT303" s="243" t="s">
        <v>173</v>
      </c>
      <c r="AU303" s="243" t="s">
        <v>82</v>
      </c>
      <c r="AV303" s="11" t="s">
        <v>80</v>
      </c>
      <c r="AW303" s="11" t="s">
        <v>35</v>
      </c>
      <c r="AX303" s="11" t="s">
        <v>72</v>
      </c>
      <c r="AY303" s="243" t="s">
        <v>164</v>
      </c>
    </row>
    <row r="304" s="12" customFormat="1">
      <c r="B304" s="244"/>
      <c r="C304" s="245"/>
      <c r="D304" s="235" t="s">
        <v>173</v>
      </c>
      <c r="E304" s="246" t="s">
        <v>21</v>
      </c>
      <c r="F304" s="247" t="s">
        <v>1142</v>
      </c>
      <c r="G304" s="245"/>
      <c r="H304" s="248">
        <v>134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AT304" s="254" t="s">
        <v>173</v>
      </c>
      <c r="AU304" s="254" t="s">
        <v>82</v>
      </c>
      <c r="AV304" s="12" t="s">
        <v>82</v>
      </c>
      <c r="AW304" s="12" t="s">
        <v>35</v>
      </c>
      <c r="AX304" s="12" t="s">
        <v>72</v>
      </c>
      <c r="AY304" s="254" t="s">
        <v>164</v>
      </c>
    </row>
    <row r="305" s="13" customFormat="1">
      <c r="B305" s="255"/>
      <c r="C305" s="256"/>
      <c r="D305" s="235" t="s">
        <v>173</v>
      </c>
      <c r="E305" s="257" t="s">
        <v>21</v>
      </c>
      <c r="F305" s="258" t="s">
        <v>177</v>
      </c>
      <c r="G305" s="256"/>
      <c r="H305" s="259">
        <v>134</v>
      </c>
      <c r="I305" s="260"/>
      <c r="J305" s="256"/>
      <c r="K305" s="256"/>
      <c r="L305" s="261"/>
      <c r="M305" s="262"/>
      <c r="N305" s="263"/>
      <c r="O305" s="263"/>
      <c r="P305" s="263"/>
      <c r="Q305" s="263"/>
      <c r="R305" s="263"/>
      <c r="S305" s="263"/>
      <c r="T305" s="264"/>
      <c r="AT305" s="265" t="s">
        <v>173</v>
      </c>
      <c r="AU305" s="265" t="s">
        <v>82</v>
      </c>
      <c r="AV305" s="13" t="s">
        <v>171</v>
      </c>
      <c r="AW305" s="13" t="s">
        <v>35</v>
      </c>
      <c r="AX305" s="13" t="s">
        <v>80</v>
      </c>
      <c r="AY305" s="265" t="s">
        <v>164</v>
      </c>
    </row>
    <row r="306" s="1" customFormat="1" ht="25.5" customHeight="1">
      <c r="B306" s="46"/>
      <c r="C306" s="221" t="s">
        <v>391</v>
      </c>
      <c r="D306" s="221" t="s">
        <v>166</v>
      </c>
      <c r="E306" s="222" t="s">
        <v>651</v>
      </c>
      <c r="F306" s="223" t="s">
        <v>652</v>
      </c>
      <c r="G306" s="224" t="s">
        <v>169</v>
      </c>
      <c r="H306" s="225">
        <v>134</v>
      </c>
      <c r="I306" s="226"/>
      <c r="J306" s="227">
        <f>ROUND(I306*H306,2)</f>
        <v>0</v>
      </c>
      <c r="K306" s="223" t="s">
        <v>170</v>
      </c>
      <c r="L306" s="72"/>
      <c r="M306" s="228" t="s">
        <v>21</v>
      </c>
      <c r="N306" s="229" t="s">
        <v>43</v>
      </c>
      <c r="O306" s="47"/>
      <c r="P306" s="230">
        <f>O306*H306</f>
        <v>0</v>
      </c>
      <c r="Q306" s="230">
        <v>0</v>
      </c>
      <c r="R306" s="230">
        <f>Q306*H306</f>
        <v>0</v>
      </c>
      <c r="S306" s="230">
        <v>0</v>
      </c>
      <c r="T306" s="231">
        <f>S306*H306</f>
        <v>0</v>
      </c>
      <c r="AR306" s="24" t="s">
        <v>193</v>
      </c>
      <c r="AT306" s="24" t="s">
        <v>166</v>
      </c>
      <c r="AU306" s="24" t="s">
        <v>82</v>
      </c>
      <c r="AY306" s="24" t="s">
        <v>164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24" t="s">
        <v>80</v>
      </c>
      <c r="BK306" s="232">
        <f>ROUND(I306*H306,2)</f>
        <v>0</v>
      </c>
      <c r="BL306" s="24" t="s">
        <v>193</v>
      </c>
      <c r="BM306" s="24" t="s">
        <v>1193</v>
      </c>
    </row>
    <row r="307" s="11" customFormat="1">
      <c r="B307" s="233"/>
      <c r="C307" s="234"/>
      <c r="D307" s="235" t="s">
        <v>173</v>
      </c>
      <c r="E307" s="236" t="s">
        <v>21</v>
      </c>
      <c r="F307" s="237" t="s">
        <v>1141</v>
      </c>
      <c r="G307" s="234"/>
      <c r="H307" s="236" t="s">
        <v>21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AT307" s="243" t="s">
        <v>173</v>
      </c>
      <c r="AU307" s="243" t="s">
        <v>82</v>
      </c>
      <c r="AV307" s="11" t="s">
        <v>80</v>
      </c>
      <c r="AW307" s="11" t="s">
        <v>35</v>
      </c>
      <c r="AX307" s="11" t="s">
        <v>72</v>
      </c>
      <c r="AY307" s="243" t="s">
        <v>164</v>
      </c>
    </row>
    <row r="308" s="11" customFormat="1">
      <c r="B308" s="233"/>
      <c r="C308" s="234"/>
      <c r="D308" s="235" t="s">
        <v>173</v>
      </c>
      <c r="E308" s="236" t="s">
        <v>21</v>
      </c>
      <c r="F308" s="237" t="s">
        <v>654</v>
      </c>
      <c r="G308" s="234"/>
      <c r="H308" s="236" t="s">
        <v>21</v>
      </c>
      <c r="I308" s="238"/>
      <c r="J308" s="234"/>
      <c r="K308" s="234"/>
      <c r="L308" s="239"/>
      <c r="M308" s="240"/>
      <c r="N308" s="241"/>
      <c r="O308" s="241"/>
      <c r="P308" s="241"/>
      <c r="Q308" s="241"/>
      <c r="R308" s="241"/>
      <c r="S308" s="241"/>
      <c r="T308" s="242"/>
      <c r="AT308" s="243" t="s">
        <v>173</v>
      </c>
      <c r="AU308" s="243" t="s">
        <v>82</v>
      </c>
      <c r="AV308" s="11" t="s">
        <v>80</v>
      </c>
      <c r="AW308" s="11" t="s">
        <v>35</v>
      </c>
      <c r="AX308" s="11" t="s">
        <v>72</v>
      </c>
      <c r="AY308" s="243" t="s">
        <v>164</v>
      </c>
    </row>
    <row r="309" s="11" customFormat="1">
      <c r="B309" s="233"/>
      <c r="C309" s="234"/>
      <c r="D309" s="235" t="s">
        <v>173</v>
      </c>
      <c r="E309" s="236" t="s">
        <v>21</v>
      </c>
      <c r="F309" s="237" t="s">
        <v>655</v>
      </c>
      <c r="G309" s="234"/>
      <c r="H309" s="236" t="s">
        <v>21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AT309" s="243" t="s">
        <v>173</v>
      </c>
      <c r="AU309" s="243" t="s">
        <v>82</v>
      </c>
      <c r="AV309" s="11" t="s">
        <v>80</v>
      </c>
      <c r="AW309" s="11" t="s">
        <v>35</v>
      </c>
      <c r="AX309" s="11" t="s">
        <v>72</v>
      </c>
      <c r="AY309" s="243" t="s">
        <v>164</v>
      </c>
    </row>
    <row r="310" s="12" customFormat="1">
      <c r="B310" s="244"/>
      <c r="C310" s="245"/>
      <c r="D310" s="235" t="s">
        <v>173</v>
      </c>
      <c r="E310" s="246" t="s">
        <v>21</v>
      </c>
      <c r="F310" s="247" t="s">
        <v>1142</v>
      </c>
      <c r="G310" s="245"/>
      <c r="H310" s="248">
        <v>134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AT310" s="254" t="s">
        <v>173</v>
      </c>
      <c r="AU310" s="254" t="s">
        <v>82</v>
      </c>
      <c r="AV310" s="12" t="s">
        <v>82</v>
      </c>
      <c r="AW310" s="12" t="s">
        <v>35</v>
      </c>
      <c r="AX310" s="12" t="s">
        <v>72</v>
      </c>
      <c r="AY310" s="254" t="s">
        <v>164</v>
      </c>
    </row>
    <row r="311" s="13" customFormat="1">
      <c r="B311" s="255"/>
      <c r="C311" s="256"/>
      <c r="D311" s="235" t="s">
        <v>173</v>
      </c>
      <c r="E311" s="257" t="s">
        <v>21</v>
      </c>
      <c r="F311" s="258" t="s">
        <v>177</v>
      </c>
      <c r="G311" s="256"/>
      <c r="H311" s="259">
        <v>134</v>
      </c>
      <c r="I311" s="260"/>
      <c r="J311" s="256"/>
      <c r="K311" s="256"/>
      <c r="L311" s="261"/>
      <c r="M311" s="262"/>
      <c r="N311" s="263"/>
      <c r="O311" s="263"/>
      <c r="P311" s="263"/>
      <c r="Q311" s="263"/>
      <c r="R311" s="263"/>
      <c r="S311" s="263"/>
      <c r="T311" s="264"/>
      <c r="AT311" s="265" t="s">
        <v>173</v>
      </c>
      <c r="AU311" s="265" t="s">
        <v>82</v>
      </c>
      <c r="AV311" s="13" t="s">
        <v>171</v>
      </c>
      <c r="AW311" s="13" t="s">
        <v>35</v>
      </c>
      <c r="AX311" s="13" t="s">
        <v>80</v>
      </c>
      <c r="AY311" s="265" t="s">
        <v>164</v>
      </c>
    </row>
    <row r="312" s="1" customFormat="1" ht="16.5" customHeight="1">
      <c r="B312" s="46"/>
      <c r="C312" s="266" t="s">
        <v>397</v>
      </c>
      <c r="D312" s="266" t="s">
        <v>238</v>
      </c>
      <c r="E312" s="267" t="s">
        <v>658</v>
      </c>
      <c r="F312" s="268" t="s">
        <v>659</v>
      </c>
      <c r="G312" s="269" t="s">
        <v>340</v>
      </c>
      <c r="H312" s="270">
        <v>80.400000000000006</v>
      </c>
      <c r="I312" s="271"/>
      <c r="J312" s="272">
        <f>ROUND(I312*H312,2)</f>
        <v>0</v>
      </c>
      <c r="K312" s="268" t="s">
        <v>21</v>
      </c>
      <c r="L312" s="273"/>
      <c r="M312" s="274" t="s">
        <v>21</v>
      </c>
      <c r="N312" s="275" t="s">
        <v>43</v>
      </c>
      <c r="O312" s="47"/>
      <c r="P312" s="230">
        <f>O312*H312</f>
        <v>0</v>
      </c>
      <c r="Q312" s="230">
        <v>0.001</v>
      </c>
      <c r="R312" s="230">
        <f>Q312*H312</f>
        <v>0.080400000000000013</v>
      </c>
      <c r="S312" s="230">
        <v>0</v>
      </c>
      <c r="T312" s="231">
        <f>S312*H312</f>
        <v>0</v>
      </c>
      <c r="AR312" s="24" t="s">
        <v>370</v>
      </c>
      <c r="AT312" s="24" t="s">
        <v>238</v>
      </c>
      <c r="AU312" s="24" t="s">
        <v>82</v>
      </c>
      <c r="AY312" s="24" t="s">
        <v>164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24" t="s">
        <v>80</v>
      </c>
      <c r="BK312" s="232">
        <f>ROUND(I312*H312,2)</f>
        <v>0</v>
      </c>
      <c r="BL312" s="24" t="s">
        <v>193</v>
      </c>
      <c r="BM312" s="24" t="s">
        <v>1194</v>
      </c>
    </row>
    <row r="313" s="11" customFormat="1">
      <c r="B313" s="233"/>
      <c r="C313" s="234"/>
      <c r="D313" s="235" t="s">
        <v>173</v>
      </c>
      <c r="E313" s="236" t="s">
        <v>21</v>
      </c>
      <c r="F313" s="237" t="s">
        <v>1141</v>
      </c>
      <c r="G313" s="234"/>
      <c r="H313" s="236" t="s">
        <v>21</v>
      </c>
      <c r="I313" s="238"/>
      <c r="J313" s="234"/>
      <c r="K313" s="234"/>
      <c r="L313" s="239"/>
      <c r="M313" s="240"/>
      <c r="N313" s="241"/>
      <c r="O313" s="241"/>
      <c r="P313" s="241"/>
      <c r="Q313" s="241"/>
      <c r="R313" s="241"/>
      <c r="S313" s="241"/>
      <c r="T313" s="242"/>
      <c r="AT313" s="243" t="s">
        <v>173</v>
      </c>
      <c r="AU313" s="243" t="s">
        <v>82</v>
      </c>
      <c r="AV313" s="11" t="s">
        <v>80</v>
      </c>
      <c r="AW313" s="11" t="s">
        <v>35</v>
      </c>
      <c r="AX313" s="11" t="s">
        <v>72</v>
      </c>
      <c r="AY313" s="243" t="s">
        <v>164</v>
      </c>
    </row>
    <row r="314" s="11" customFormat="1">
      <c r="B314" s="233"/>
      <c r="C314" s="234"/>
      <c r="D314" s="235" t="s">
        <v>173</v>
      </c>
      <c r="E314" s="236" t="s">
        <v>21</v>
      </c>
      <c r="F314" s="237" t="s">
        <v>654</v>
      </c>
      <c r="G314" s="234"/>
      <c r="H314" s="236" t="s">
        <v>21</v>
      </c>
      <c r="I314" s="238"/>
      <c r="J314" s="234"/>
      <c r="K314" s="234"/>
      <c r="L314" s="239"/>
      <c r="M314" s="240"/>
      <c r="N314" s="241"/>
      <c r="O314" s="241"/>
      <c r="P314" s="241"/>
      <c r="Q314" s="241"/>
      <c r="R314" s="241"/>
      <c r="S314" s="241"/>
      <c r="T314" s="242"/>
      <c r="AT314" s="243" t="s">
        <v>173</v>
      </c>
      <c r="AU314" s="243" t="s">
        <v>82</v>
      </c>
      <c r="AV314" s="11" t="s">
        <v>80</v>
      </c>
      <c r="AW314" s="11" t="s">
        <v>35</v>
      </c>
      <c r="AX314" s="11" t="s">
        <v>72</v>
      </c>
      <c r="AY314" s="243" t="s">
        <v>164</v>
      </c>
    </row>
    <row r="315" s="11" customFormat="1">
      <c r="B315" s="233"/>
      <c r="C315" s="234"/>
      <c r="D315" s="235" t="s">
        <v>173</v>
      </c>
      <c r="E315" s="236" t="s">
        <v>21</v>
      </c>
      <c r="F315" s="237" t="s">
        <v>655</v>
      </c>
      <c r="G315" s="234"/>
      <c r="H315" s="236" t="s">
        <v>21</v>
      </c>
      <c r="I315" s="238"/>
      <c r="J315" s="234"/>
      <c r="K315" s="234"/>
      <c r="L315" s="239"/>
      <c r="M315" s="240"/>
      <c r="N315" s="241"/>
      <c r="O315" s="241"/>
      <c r="P315" s="241"/>
      <c r="Q315" s="241"/>
      <c r="R315" s="241"/>
      <c r="S315" s="241"/>
      <c r="T315" s="242"/>
      <c r="AT315" s="243" t="s">
        <v>173</v>
      </c>
      <c r="AU315" s="243" t="s">
        <v>82</v>
      </c>
      <c r="AV315" s="11" t="s">
        <v>80</v>
      </c>
      <c r="AW315" s="11" t="s">
        <v>35</v>
      </c>
      <c r="AX315" s="11" t="s">
        <v>72</v>
      </c>
      <c r="AY315" s="243" t="s">
        <v>164</v>
      </c>
    </row>
    <row r="316" s="12" customFormat="1">
      <c r="B316" s="244"/>
      <c r="C316" s="245"/>
      <c r="D316" s="235" t="s">
        <v>173</v>
      </c>
      <c r="E316" s="246" t="s">
        <v>21</v>
      </c>
      <c r="F316" s="247" t="s">
        <v>1195</v>
      </c>
      <c r="G316" s="245"/>
      <c r="H316" s="248">
        <v>80.400000000000006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AT316" s="254" t="s">
        <v>173</v>
      </c>
      <c r="AU316" s="254" t="s">
        <v>82</v>
      </c>
      <c r="AV316" s="12" t="s">
        <v>82</v>
      </c>
      <c r="AW316" s="12" t="s">
        <v>35</v>
      </c>
      <c r="AX316" s="12" t="s">
        <v>72</v>
      </c>
      <c r="AY316" s="254" t="s">
        <v>164</v>
      </c>
    </row>
    <row r="317" s="13" customFormat="1">
      <c r="B317" s="255"/>
      <c r="C317" s="256"/>
      <c r="D317" s="235" t="s">
        <v>173</v>
      </c>
      <c r="E317" s="257" t="s">
        <v>21</v>
      </c>
      <c r="F317" s="258" t="s">
        <v>177</v>
      </c>
      <c r="G317" s="256"/>
      <c r="H317" s="259">
        <v>80.400000000000006</v>
      </c>
      <c r="I317" s="260"/>
      <c r="J317" s="256"/>
      <c r="K317" s="256"/>
      <c r="L317" s="261"/>
      <c r="M317" s="262"/>
      <c r="N317" s="263"/>
      <c r="O317" s="263"/>
      <c r="P317" s="263"/>
      <c r="Q317" s="263"/>
      <c r="R317" s="263"/>
      <c r="S317" s="263"/>
      <c r="T317" s="264"/>
      <c r="AT317" s="265" t="s">
        <v>173</v>
      </c>
      <c r="AU317" s="265" t="s">
        <v>82</v>
      </c>
      <c r="AV317" s="13" t="s">
        <v>171</v>
      </c>
      <c r="AW317" s="13" t="s">
        <v>35</v>
      </c>
      <c r="AX317" s="13" t="s">
        <v>80</v>
      </c>
      <c r="AY317" s="265" t="s">
        <v>164</v>
      </c>
    </row>
    <row r="318" s="1" customFormat="1" ht="25.5" customHeight="1">
      <c r="B318" s="46"/>
      <c r="C318" s="221" t="s">
        <v>403</v>
      </c>
      <c r="D318" s="221" t="s">
        <v>166</v>
      </c>
      <c r="E318" s="222" t="s">
        <v>651</v>
      </c>
      <c r="F318" s="223" t="s">
        <v>652</v>
      </c>
      <c r="G318" s="224" t="s">
        <v>169</v>
      </c>
      <c r="H318" s="225">
        <v>4.3600000000000003</v>
      </c>
      <c r="I318" s="226"/>
      <c r="J318" s="227">
        <f>ROUND(I318*H318,2)</f>
        <v>0</v>
      </c>
      <c r="K318" s="223" t="s">
        <v>170</v>
      </c>
      <c r="L318" s="72"/>
      <c r="M318" s="228" t="s">
        <v>21</v>
      </c>
      <c r="N318" s="229" t="s">
        <v>43</v>
      </c>
      <c r="O318" s="47"/>
      <c r="P318" s="230">
        <f>O318*H318</f>
        <v>0</v>
      </c>
      <c r="Q318" s="230">
        <v>0</v>
      </c>
      <c r="R318" s="230">
        <f>Q318*H318</f>
        <v>0</v>
      </c>
      <c r="S318" s="230">
        <v>0</v>
      </c>
      <c r="T318" s="231">
        <f>S318*H318</f>
        <v>0</v>
      </c>
      <c r="AR318" s="24" t="s">
        <v>193</v>
      </c>
      <c r="AT318" s="24" t="s">
        <v>166</v>
      </c>
      <c r="AU318" s="24" t="s">
        <v>82</v>
      </c>
      <c r="AY318" s="24" t="s">
        <v>164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24" t="s">
        <v>80</v>
      </c>
      <c r="BK318" s="232">
        <f>ROUND(I318*H318,2)</f>
        <v>0</v>
      </c>
      <c r="BL318" s="24" t="s">
        <v>193</v>
      </c>
      <c r="BM318" s="24" t="s">
        <v>1196</v>
      </c>
    </row>
    <row r="319" s="11" customFormat="1">
      <c r="B319" s="233"/>
      <c r="C319" s="234"/>
      <c r="D319" s="235" t="s">
        <v>173</v>
      </c>
      <c r="E319" s="236" t="s">
        <v>21</v>
      </c>
      <c r="F319" s="237" t="s">
        <v>1141</v>
      </c>
      <c r="G319" s="234"/>
      <c r="H319" s="236" t="s">
        <v>21</v>
      </c>
      <c r="I319" s="238"/>
      <c r="J319" s="234"/>
      <c r="K319" s="234"/>
      <c r="L319" s="239"/>
      <c r="M319" s="240"/>
      <c r="N319" s="241"/>
      <c r="O319" s="241"/>
      <c r="P319" s="241"/>
      <c r="Q319" s="241"/>
      <c r="R319" s="241"/>
      <c r="S319" s="241"/>
      <c r="T319" s="242"/>
      <c r="AT319" s="243" t="s">
        <v>173</v>
      </c>
      <c r="AU319" s="243" t="s">
        <v>82</v>
      </c>
      <c r="AV319" s="11" t="s">
        <v>80</v>
      </c>
      <c r="AW319" s="11" t="s">
        <v>35</v>
      </c>
      <c r="AX319" s="11" t="s">
        <v>72</v>
      </c>
      <c r="AY319" s="243" t="s">
        <v>164</v>
      </c>
    </row>
    <row r="320" s="11" customFormat="1">
      <c r="B320" s="233"/>
      <c r="C320" s="234"/>
      <c r="D320" s="235" t="s">
        <v>173</v>
      </c>
      <c r="E320" s="236" t="s">
        <v>21</v>
      </c>
      <c r="F320" s="237" t="s">
        <v>1150</v>
      </c>
      <c r="G320" s="234"/>
      <c r="H320" s="236" t="s">
        <v>21</v>
      </c>
      <c r="I320" s="238"/>
      <c r="J320" s="234"/>
      <c r="K320" s="234"/>
      <c r="L320" s="239"/>
      <c r="M320" s="240"/>
      <c r="N320" s="241"/>
      <c r="O320" s="241"/>
      <c r="P320" s="241"/>
      <c r="Q320" s="241"/>
      <c r="R320" s="241"/>
      <c r="S320" s="241"/>
      <c r="T320" s="242"/>
      <c r="AT320" s="243" t="s">
        <v>173</v>
      </c>
      <c r="AU320" s="243" t="s">
        <v>82</v>
      </c>
      <c r="AV320" s="11" t="s">
        <v>80</v>
      </c>
      <c r="AW320" s="11" t="s">
        <v>35</v>
      </c>
      <c r="AX320" s="11" t="s">
        <v>72</v>
      </c>
      <c r="AY320" s="243" t="s">
        <v>164</v>
      </c>
    </row>
    <row r="321" s="11" customFormat="1">
      <c r="B321" s="233"/>
      <c r="C321" s="234"/>
      <c r="D321" s="235" t="s">
        <v>173</v>
      </c>
      <c r="E321" s="236" t="s">
        <v>21</v>
      </c>
      <c r="F321" s="237" t="s">
        <v>655</v>
      </c>
      <c r="G321" s="234"/>
      <c r="H321" s="236" t="s">
        <v>21</v>
      </c>
      <c r="I321" s="238"/>
      <c r="J321" s="234"/>
      <c r="K321" s="234"/>
      <c r="L321" s="239"/>
      <c r="M321" s="240"/>
      <c r="N321" s="241"/>
      <c r="O321" s="241"/>
      <c r="P321" s="241"/>
      <c r="Q321" s="241"/>
      <c r="R321" s="241"/>
      <c r="S321" s="241"/>
      <c r="T321" s="242"/>
      <c r="AT321" s="243" t="s">
        <v>173</v>
      </c>
      <c r="AU321" s="243" t="s">
        <v>82</v>
      </c>
      <c r="AV321" s="11" t="s">
        <v>80</v>
      </c>
      <c r="AW321" s="11" t="s">
        <v>35</v>
      </c>
      <c r="AX321" s="11" t="s">
        <v>72</v>
      </c>
      <c r="AY321" s="243" t="s">
        <v>164</v>
      </c>
    </row>
    <row r="322" s="12" customFormat="1">
      <c r="B322" s="244"/>
      <c r="C322" s="245"/>
      <c r="D322" s="235" t="s">
        <v>173</v>
      </c>
      <c r="E322" s="246" t="s">
        <v>21</v>
      </c>
      <c r="F322" s="247" t="s">
        <v>1197</v>
      </c>
      <c r="G322" s="245"/>
      <c r="H322" s="248">
        <v>4.3600000000000003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AT322" s="254" t="s">
        <v>173</v>
      </c>
      <c r="AU322" s="254" t="s">
        <v>82</v>
      </c>
      <c r="AV322" s="12" t="s">
        <v>82</v>
      </c>
      <c r="AW322" s="12" t="s">
        <v>35</v>
      </c>
      <c r="AX322" s="12" t="s">
        <v>72</v>
      </c>
      <c r="AY322" s="254" t="s">
        <v>164</v>
      </c>
    </row>
    <row r="323" s="13" customFormat="1">
      <c r="B323" s="255"/>
      <c r="C323" s="256"/>
      <c r="D323" s="235" t="s">
        <v>173</v>
      </c>
      <c r="E323" s="257" t="s">
        <v>21</v>
      </c>
      <c r="F323" s="258" t="s">
        <v>177</v>
      </c>
      <c r="G323" s="256"/>
      <c r="H323" s="259">
        <v>4.3600000000000003</v>
      </c>
      <c r="I323" s="260"/>
      <c r="J323" s="256"/>
      <c r="K323" s="256"/>
      <c r="L323" s="261"/>
      <c r="M323" s="262"/>
      <c r="N323" s="263"/>
      <c r="O323" s="263"/>
      <c r="P323" s="263"/>
      <c r="Q323" s="263"/>
      <c r="R323" s="263"/>
      <c r="S323" s="263"/>
      <c r="T323" s="264"/>
      <c r="AT323" s="265" t="s">
        <v>173</v>
      </c>
      <c r="AU323" s="265" t="s">
        <v>82</v>
      </c>
      <c r="AV323" s="13" t="s">
        <v>171</v>
      </c>
      <c r="AW323" s="13" t="s">
        <v>35</v>
      </c>
      <c r="AX323" s="13" t="s">
        <v>80</v>
      </c>
      <c r="AY323" s="265" t="s">
        <v>164</v>
      </c>
    </row>
    <row r="324" s="1" customFormat="1" ht="16.5" customHeight="1">
      <c r="B324" s="46"/>
      <c r="C324" s="266" t="s">
        <v>416</v>
      </c>
      <c r="D324" s="266" t="s">
        <v>238</v>
      </c>
      <c r="E324" s="267" t="s">
        <v>658</v>
      </c>
      <c r="F324" s="268" t="s">
        <v>659</v>
      </c>
      <c r="G324" s="269" t="s">
        <v>340</v>
      </c>
      <c r="H324" s="270">
        <v>2.6160000000000001</v>
      </c>
      <c r="I324" s="271"/>
      <c r="J324" s="272">
        <f>ROUND(I324*H324,2)</f>
        <v>0</v>
      </c>
      <c r="K324" s="268" t="s">
        <v>21</v>
      </c>
      <c r="L324" s="273"/>
      <c r="M324" s="274" t="s">
        <v>21</v>
      </c>
      <c r="N324" s="275" t="s">
        <v>43</v>
      </c>
      <c r="O324" s="47"/>
      <c r="P324" s="230">
        <f>O324*H324</f>
        <v>0</v>
      </c>
      <c r="Q324" s="230">
        <v>0.001</v>
      </c>
      <c r="R324" s="230">
        <f>Q324*H324</f>
        <v>0.0026160000000000003</v>
      </c>
      <c r="S324" s="230">
        <v>0</v>
      </c>
      <c r="T324" s="231">
        <f>S324*H324</f>
        <v>0</v>
      </c>
      <c r="AR324" s="24" t="s">
        <v>370</v>
      </c>
      <c r="AT324" s="24" t="s">
        <v>238</v>
      </c>
      <c r="AU324" s="24" t="s">
        <v>82</v>
      </c>
      <c r="AY324" s="24" t="s">
        <v>164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24" t="s">
        <v>80</v>
      </c>
      <c r="BK324" s="232">
        <f>ROUND(I324*H324,2)</f>
        <v>0</v>
      </c>
      <c r="BL324" s="24" t="s">
        <v>193</v>
      </c>
      <c r="BM324" s="24" t="s">
        <v>1198</v>
      </c>
    </row>
    <row r="325" s="11" customFormat="1">
      <c r="B325" s="233"/>
      <c r="C325" s="234"/>
      <c r="D325" s="235" t="s">
        <v>173</v>
      </c>
      <c r="E325" s="236" t="s">
        <v>21</v>
      </c>
      <c r="F325" s="237" t="s">
        <v>1141</v>
      </c>
      <c r="G325" s="234"/>
      <c r="H325" s="236" t="s">
        <v>21</v>
      </c>
      <c r="I325" s="238"/>
      <c r="J325" s="234"/>
      <c r="K325" s="234"/>
      <c r="L325" s="239"/>
      <c r="M325" s="240"/>
      <c r="N325" s="241"/>
      <c r="O325" s="241"/>
      <c r="P325" s="241"/>
      <c r="Q325" s="241"/>
      <c r="R325" s="241"/>
      <c r="S325" s="241"/>
      <c r="T325" s="242"/>
      <c r="AT325" s="243" t="s">
        <v>173</v>
      </c>
      <c r="AU325" s="243" t="s">
        <v>82</v>
      </c>
      <c r="AV325" s="11" t="s">
        <v>80</v>
      </c>
      <c r="AW325" s="11" t="s">
        <v>35</v>
      </c>
      <c r="AX325" s="11" t="s">
        <v>72</v>
      </c>
      <c r="AY325" s="243" t="s">
        <v>164</v>
      </c>
    </row>
    <row r="326" s="11" customFormat="1">
      <c r="B326" s="233"/>
      <c r="C326" s="234"/>
      <c r="D326" s="235" t="s">
        <v>173</v>
      </c>
      <c r="E326" s="236" t="s">
        <v>21</v>
      </c>
      <c r="F326" s="237" t="s">
        <v>1150</v>
      </c>
      <c r="G326" s="234"/>
      <c r="H326" s="236" t="s">
        <v>21</v>
      </c>
      <c r="I326" s="238"/>
      <c r="J326" s="234"/>
      <c r="K326" s="234"/>
      <c r="L326" s="239"/>
      <c r="M326" s="240"/>
      <c r="N326" s="241"/>
      <c r="O326" s="241"/>
      <c r="P326" s="241"/>
      <c r="Q326" s="241"/>
      <c r="R326" s="241"/>
      <c r="S326" s="241"/>
      <c r="T326" s="242"/>
      <c r="AT326" s="243" t="s">
        <v>173</v>
      </c>
      <c r="AU326" s="243" t="s">
        <v>82</v>
      </c>
      <c r="AV326" s="11" t="s">
        <v>80</v>
      </c>
      <c r="AW326" s="11" t="s">
        <v>35</v>
      </c>
      <c r="AX326" s="11" t="s">
        <v>72</v>
      </c>
      <c r="AY326" s="243" t="s">
        <v>164</v>
      </c>
    </row>
    <row r="327" s="11" customFormat="1">
      <c r="B327" s="233"/>
      <c r="C327" s="234"/>
      <c r="D327" s="235" t="s">
        <v>173</v>
      </c>
      <c r="E327" s="236" t="s">
        <v>21</v>
      </c>
      <c r="F327" s="237" t="s">
        <v>655</v>
      </c>
      <c r="G327" s="234"/>
      <c r="H327" s="236" t="s">
        <v>21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AT327" s="243" t="s">
        <v>173</v>
      </c>
      <c r="AU327" s="243" t="s">
        <v>82</v>
      </c>
      <c r="AV327" s="11" t="s">
        <v>80</v>
      </c>
      <c r="AW327" s="11" t="s">
        <v>35</v>
      </c>
      <c r="AX327" s="11" t="s">
        <v>72</v>
      </c>
      <c r="AY327" s="243" t="s">
        <v>164</v>
      </c>
    </row>
    <row r="328" s="12" customFormat="1">
      <c r="B328" s="244"/>
      <c r="C328" s="245"/>
      <c r="D328" s="235" t="s">
        <v>173</v>
      </c>
      <c r="E328" s="246" t="s">
        <v>21</v>
      </c>
      <c r="F328" s="247" t="s">
        <v>1199</v>
      </c>
      <c r="G328" s="245"/>
      <c r="H328" s="248">
        <v>2.6160000000000001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AT328" s="254" t="s">
        <v>173</v>
      </c>
      <c r="AU328" s="254" t="s">
        <v>82</v>
      </c>
      <c r="AV328" s="12" t="s">
        <v>82</v>
      </c>
      <c r="AW328" s="12" t="s">
        <v>35</v>
      </c>
      <c r="AX328" s="12" t="s">
        <v>72</v>
      </c>
      <c r="AY328" s="254" t="s">
        <v>164</v>
      </c>
    </row>
    <row r="329" s="13" customFormat="1">
      <c r="B329" s="255"/>
      <c r="C329" s="256"/>
      <c r="D329" s="235" t="s">
        <v>173</v>
      </c>
      <c r="E329" s="257" t="s">
        <v>21</v>
      </c>
      <c r="F329" s="258" t="s">
        <v>177</v>
      </c>
      <c r="G329" s="256"/>
      <c r="H329" s="259">
        <v>2.6160000000000001</v>
      </c>
      <c r="I329" s="260"/>
      <c r="J329" s="256"/>
      <c r="K329" s="256"/>
      <c r="L329" s="261"/>
      <c r="M329" s="262"/>
      <c r="N329" s="263"/>
      <c r="O329" s="263"/>
      <c r="P329" s="263"/>
      <c r="Q329" s="263"/>
      <c r="R329" s="263"/>
      <c r="S329" s="263"/>
      <c r="T329" s="264"/>
      <c r="AT329" s="265" t="s">
        <v>173</v>
      </c>
      <c r="AU329" s="265" t="s">
        <v>82</v>
      </c>
      <c r="AV329" s="13" t="s">
        <v>171</v>
      </c>
      <c r="AW329" s="13" t="s">
        <v>35</v>
      </c>
      <c r="AX329" s="13" t="s">
        <v>80</v>
      </c>
      <c r="AY329" s="265" t="s">
        <v>164</v>
      </c>
    </row>
    <row r="330" s="1" customFormat="1" ht="25.5" customHeight="1">
      <c r="B330" s="46"/>
      <c r="C330" s="221" t="s">
        <v>423</v>
      </c>
      <c r="D330" s="221" t="s">
        <v>166</v>
      </c>
      <c r="E330" s="222" t="s">
        <v>666</v>
      </c>
      <c r="F330" s="223" t="s">
        <v>667</v>
      </c>
      <c r="G330" s="224" t="s">
        <v>169</v>
      </c>
      <c r="H330" s="225">
        <v>134</v>
      </c>
      <c r="I330" s="226"/>
      <c r="J330" s="227">
        <f>ROUND(I330*H330,2)</f>
        <v>0</v>
      </c>
      <c r="K330" s="223" t="s">
        <v>170</v>
      </c>
      <c r="L330" s="72"/>
      <c r="M330" s="228" t="s">
        <v>21</v>
      </c>
      <c r="N330" s="229" t="s">
        <v>43</v>
      </c>
      <c r="O330" s="47"/>
      <c r="P330" s="230">
        <f>O330*H330</f>
        <v>0</v>
      </c>
      <c r="Q330" s="230">
        <v>0</v>
      </c>
      <c r="R330" s="230">
        <f>Q330*H330</f>
        <v>0</v>
      </c>
      <c r="S330" s="230">
        <v>0</v>
      </c>
      <c r="T330" s="231">
        <f>S330*H330</f>
        <v>0</v>
      </c>
      <c r="AR330" s="24" t="s">
        <v>193</v>
      </c>
      <c r="AT330" s="24" t="s">
        <v>166</v>
      </c>
      <c r="AU330" s="24" t="s">
        <v>82</v>
      </c>
      <c r="AY330" s="24" t="s">
        <v>164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24" t="s">
        <v>80</v>
      </c>
      <c r="BK330" s="232">
        <f>ROUND(I330*H330,2)</f>
        <v>0</v>
      </c>
      <c r="BL330" s="24" t="s">
        <v>193</v>
      </c>
      <c r="BM330" s="24" t="s">
        <v>1200</v>
      </c>
    </row>
    <row r="331" s="11" customFormat="1">
      <c r="B331" s="233"/>
      <c r="C331" s="234"/>
      <c r="D331" s="235" t="s">
        <v>173</v>
      </c>
      <c r="E331" s="236" t="s">
        <v>21</v>
      </c>
      <c r="F331" s="237" t="s">
        <v>1141</v>
      </c>
      <c r="G331" s="234"/>
      <c r="H331" s="236" t="s">
        <v>21</v>
      </c>
      <c r="I331" s="238"/>
      <c r="J331" s="234"/>
      <c r="K331" s="234"/>
      <c r="L331" s="239"/>
      <c r="M331" s="240"/>
      <c r="N331" s="241"/>
      <c r="O331" s="241"/>
      <c r="P331" s="241"/>
      <c r="Q331" s="241"/>
      <c r="R331" s="241"/>
      <c r="S331" s="241"/>
      <c r="T331" s="242"/>
      <c r="AT331" s="243" t="s">
        <v>173</v>
      </c>
      <c r="AU331" s="243" t="s">
        <v>82</v>
      </c>
      <c r="AV331" s="11" t="s">
        <v>80</v>
      </c>
      <c r="AW331" s="11" t="s">
        <v>35</v>
      </c>
      <c r="AX331" s="11" t="s">
        <v>72</v>
      </c>
      <c r="AY331" s="243" t="s">
        <v>164</v>
      </c>
    </row>
    <row r="332" s="11" customFormat="1">
      <c r="B332" s="233"/>
      <c r="C332" s="234"/>
      <c r="D332" s="235" t="s">
        <v>173</v>
      </c>
      <c r="E332" s="236" t="s">
        <v>21</v>
      </c>
      <c r="F332" s="237" t="s">
        <v>654</v>
      </c>
      <c r="G332" s="234"/>
      <c r="H332" s="236" t="s">
        <v>21</v>
      </c>
      <c r="I332" s="238"/>
      <c r="J332" s="234"/>
      <c r="K332" s="234"/>
      <c r="L332" s="239"/>
      <c r="M332" s="240"/>
      <c r="N332" s="241"/>
      <c r="O332" s="241"/>
      <c r="P332" s="241"/>
      <c r="Q332" s="241"/>
      <c r="R332" s="241"/>
      <c r="S332" s="241"/>
      <c r="T332" s="242"/>
      <c r="AT332" s="243" t="s">
        <v>173</v>
      </c>
      <c r="AU332" s="243" t="s">
        <v>82</v>
      </c>
      <c r="AV332" s="11" t="s">
        <v>80</v>
      </c>
      <c r="AW332" s="11" t="s">
        <v>35</v>
      </c>
      <c r="AX332" s="11" t="s">
        <v>72</v>
      </c>
      <c r="AY332" s="243" t="s">
        <v>164</v>
      </c>
    </row>
    <row r="333" s="11" customFormat="1">
      <c r="B333" s="233"/>
      <c r="C333" s="234"/>
      <c r="D333" s="235" t="s">
        <v>173</v>
      </c>
      <c r="E333" s="236" t="s">
        <v>21</v>
      </c>
      <c r="F333" s="237" t="s">
        <v>669</v>
      </c>
      <c r="G333" s="234"/>
      <c r="H333" s="236" t="s">
        <v>21</v>
      </c>
      <c r="I333" s="238"/>
      <c r="J333" s="234"/>
      <c r="K333" s="234"/>
      <c r="L333" s="239"/>
      <c r="M333" s="240"/>
      <c r="N333" s="241"/>
      <c r="O333" s="241"/>
      <c r="P333" s="241"/>
      <c r="Q333" s="241"/>
      <c r="R333" s="241"/>
      <c r="S333" s="241"/>
      <c r="T333" s="242"/>
      <c r="AT333" s="243" t="s">
        <v>173</v>
      </c>
      <c r="AU333" s="243" t="s">
        <v>82</v>
      </c>
      <c r="AV333" s="11" t="s">
        <v>80</v>
      </c>
      <c r="AW333" s="11" t="s">
        <v>35</v>
      </c>
      <c r="AX333" s="11" t="s">
        <v>72</v>
      </c>
      <c r="AY333" s="243" t="s">
        <v>164</v>
      </c>
    </row>
    <row r="334" s="12" customFormat="1">
      <c r="B334" s="244"/>
      <c r="C334" s="245"/>
      <c r="D334" s="235" t="s">
        <v>173</v>
      </c>
      <c r="E334" s="246" t="s">
        <v>21</v>
      </c>
      <c r="F334" s="247" t="s">
        <v>1142</v>
      </c>
      <c r="G334" s="245"/>
      <c r="H334" s="248">
        <v>134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AT334" s="254" t="s">
        <v>173</v>
      </c>
      <c r="AU334" s="254" t="s">
        <v>82</v>
      </c>
      <c r="AV334" s="12" t="s">
        <v>82</v>
      </c>
      <c r="AW334" s="12" t="s">
        <v>35</v>
      </c>
      <c r="AX334" s="12" t="s">
        <v>72</v>
      </c>
      <c r="AY334" s="254" t="s">
        <v>164</v>
      </c>
    </row>
    <row r="335" s="13" customFormat="1">
      <c r="B335" s="255"/>
      <c r="C335" s="256"/>
      <c r="D335" s="235" t="s">
        <v>173</v>
      </c>
      <c r="E335" s="257" t="s">
        <v>21</v>
      </c>
      <c r="F335" s="258" t="s">
        <v>177</v>
      </c>
      <c r="G335" s="256"/>
      <c r="H335" s="259">
        <v>134</v>
      </c>
      <c r="I335" s="260"/>
      <c r="J335" s="256"/>
      <c r="K335" s="256"/>
      <c r="L335" s="261"/>
      <c r="M335" s="262"/>
      <c r="N335" s="263"/>
      <c r="O335" s="263"/>
      <c r="P335" s="263"/>
      <c r="Q335" s="263"/>
      <c r="R335" s="263"/>
      <c r="S335" s="263"/>
      <c r="T335" s="264"/>
      <c r="AT335" s="265" t="s">
        <v>173</v>
      </c>
      <c r="AU335" s="265" t="s">
        <v>82</v>
      </c>
      <c r="AV335" s="13" t="s">
        <v>171</v>
      </c>
      <c r="AW335" s="13" t="s">
        <v>35</v>
      </c>
      <c r="AX335" s="13" t="s">
        <v>80</v>
      </c>
      <c r="AY335" s="265" t="s">
        <v>164</v>
      </c>
    </row>
    <row r="336" s="1" customFormat="1" ht="16.5" customHeight="1">
      <c r="B336" s="46"/>
      <c r="C336" s="266" t="s">
        <v>429</v>
      </c>
      <c r="D336" s="266" t="s">
        <v>238</v>
      </c>
      <c r="E336" s="267" t="s">
        <v>676</v>
      </c>
      <c r="F336" s="268" t="s">
        <v>677</v>
      </c>
      <c r="G336" s="269" t="s">
        <v>340</v>
      </c>
      <c r="H336" s="270">
        <v>804</v>
      </c>
      <c r="I336" s="271"/>
      <c r="J336" s="272">
        <f>ROUND(I336*H336,2)</f>
        <v>0</v>
      </c>
      <c r="K336" s="268" t="s">
        <v>21</v>
      </c>
      <c r="L336" s="273"/>
      <c r="M336" s="274" t="s">
        <v>21</v>
      </c>
      <c r="N336" s="275" t="s">
        <v>43</v>
      </c>
      <c r="O336" s="47"/>
      <c r="P336" s="230">
        <f>O336*H336</f>
        <v>0</v>
      </c>
      <c r="Q336" s="230">
        <v>0.001</v>
      </c>
      <c r="R336" s="230">
        <f>Q336*H336</f>
        <v>0.80400000000000005</v>
      </c>
      <c r="S336" s="230">
        <v>0</v>
      </c>
      <c r="T336" s="231">
        <f>S336*H336</f>
        <v>0</v>
      </c>
      <c r="AR336" s="24" t="s">
        <v>370</v>
      </c>
      <c r="AT336" s="24" t="s">
        <v>238</v>
      </c>
      <c r="AU336" s="24" t="s">
        <v>82</v>
      </c>
      <c r="AY336" s="24" t="s">
        <v>164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24" t="s">
        <v>80</v>
      </c>
      <c r="BK336" s="232">
        <f>ROUND(I336*H336,2)</f>
        <v>0</v>
      </c>
      <c r="BL336" s="24" t="s">
        <v>193</v>
      </c>
      <c r="BM336" s="24" t="s">
        <v>1201</v>
      </c>
    </row>
    <row r="337" s="11" customFormat="1">
      <c r="B337" s="233"/>
      <c r="C337" s="234"/>
      <c r="D337" s="235" t="s">
        <v>173</v>
      </c>
      <c r="E337" s="236" t="s">
        <v>21</v>
      </c>
      <c r="F337" s="237" t="s">
        <v>1141</v>
      </c>
      <c r="G337" s="234"/>
      <c r="H337" s="236" t="s">
        <v>21</v>
      </c>
      <c r="I337" s="238"/>
      <c r="J337" s="234"/>
      <c r="K337" s="234"/>
      <c r="L337" s="239"/>
      <c r="M337" s="240"/>
      <c r="N337" s="241"/>
      <c r="O337" s="241"/>
      <c r="P337" s="241"/>
      <c r="Q337" s="241"/>
      <c r="R337" s="241"/>
      <c r="S337" s="241"/>
      <c r="T337" s="242"/>
      <c r="AT337" s="243" t="s">
        <v>173</v>
      </c>
      <c r="AU337" s="243" t="s">
        <v>82</v>
      </c>
      <c r="AV337" s="11" t="s">
        <v>80</v>
      </c>
      <c r="AW337" s="11" t="s">
        <v>35</v>
      </c>
      <c r="AX337" s="11" t="s">
        <v>72</v>
      </c>
      <c r="AY337" s="243" t="s">
        <v>164</v>
      </c>
    </row>
    <row r="338" s="11" customFormat="1">
      <c r="B338" s="233"/>
      <c r="C338" s="234"/>
      <c r="D338" s="235" t="s">
        <v>173</v>
      </c>
      <c r="E338" s="236" t="s">
        <v>21</v>
      </c>
      <c r="F338" s="237" t="s">
        <v>654</v>
      </c>
      <c r="G338" s="234"/>
      <c r="H338" s="236" t="s">
        <v>21</v>
      </c>
      <c r="I338" s="238"/>
      <c r="J338" s="234"/>
      <c r="K338" s="234"/>
      <c r="L338" s="239"/>
      <c r="M338" s="240"/>
      <c r="N338" s="241"/>
      <c r="O338" s="241"/>
      <c r="P338" s="241"/>
      <c r="Q338" s="241"/>
      <c r="R338" s="241"/>
      <c r="S338" s="241"/>
      <c r="T338" s="242"/>
      <c r="AT338" s="243" t="s">
        <v>173</v>
      </c>
      <c r="AU338" s="243" t="s">
        <v>82</v>
      </c>
      <c r="AV338" s="11" t="s">
        <v>80</v>
      </c>
      <c r="AW338" s="11" t="s">
        <v>35</v>
      </c>
      <c r="AX338" s="11" t="s">
        <v>72</v>
      </c>
      <c r="AY338" s="243" t="s">
        <v>164</v>
      </c>
    </row>
    <row r="339" s="11" customFormat="1">
      <c r="B339" s="233"/>
      <c r="C339" s="234"/>
      <c r="D339" s="235" t="s">
        <v>173</v>
      </c>
      <c r="E339" s="236" t="s">
        <v>21</v>
      </c>
      <c r="F339" s="237" t="s">
        <v>669</v>
      </c>
      <c r="G339" s="234"/>
      <c r="H339" s="236" t="s">
        <v>21</v>
      </c>
      <c r="I339" s="238"/>
      <c r="J339" s="234"/>
      <c r="K339" s="234"/>
      <c r="L339" s="239"/>
      <c r="M339" s="240"/>
      <c r="N339" s="241"/>
      <c r="O339" s="241"/>
      <c r="P339" s="241"/>
      <c r="Q339" s="241"/>
      <c r="R339" s="241"/>
      <c r="S339" s="241"/>
      <c r="T339" s="242"/>
      <c r="AT339" s="243" t="s">
        <v>173</v>
      </c>
      <c r="AU339" s="243" t="s">
        <v>82</v>
      </c>
      <c r="AV339" s="11" t="s">
        <v>80</v>
      </c>
      <c r="AW339" s="11" t="s">
        <v>35</v>
      </c>
      <c r="AX339" s="11" t="s">
        <v>72</v>
      </c>
      <c r="AY339" s="243" t="s">
        <v>164</v>
      </c>
    </row>
    <row r="340" s="12" customFormat="1">
      <c r="B340" s="244"/>
      <c r="C340" s="245"/>
      <c r="D340" s="235" t="s">
        <v>173</v>
      </c>
      <c r="E340" s="246" t="s">
        <v>21</v>
      </c>
      <c r="F340" s="247" t="s">
        <v>1202</v>
      </c>
      <c r="G340" s="245"/>
      <c r="H340" s="248">
        <v>804</v>
      </c>
      <c r="I340" s="249"/>
      <c r="J340" s="245"/>
      <c r="K340" s="245"/>
      <c r="L340" s="250"/>
      <c r="M340" s="251"/>
      <c r="N340" s="252"/>
      <c r="O340" s="252"/>
      <c r="P340" s="252"/>
      <c r="Q340" s="252"/>
      <c r="R340" s="252"/>
      <c r="S340" s="252"/>
      <c r="T340" s="253"/>
      <c r="AT340" s="254" t="s">
        <v>173</v>
      </c>
      <c r="AU340" s="254" t="s">
        <v>82</v>
      </c>
      <c r="AV340" s="12" t="s">
        <v>82</v>
      </c>
      <c r="AW340" s="12" t="s">
        <v>35</v>
      </c>
      <c r="AX340" s="12" t="s">
        <v>72</v>
      </c>
      <c r="AY340" s="254" t="s">
        <v>164</v>
      </c>
    </row>
    <row r="341" s="13" customFormat="1">
      <c r="B341" s="255"/>
      <c r="C341" s="256"/>
      <c r="D341" s="235" t="s">
        <v>173</v>
      </c>
      <c r="E341" s="257" t="s">
        <v>21</v>
      </c>
      <c r="F341" s="258" t="s">
        <v>177</v>
      </c>
      <c r="G341" s="256"/>
      <c r="H341" s="259">
        <v>804</v>
      </c>
      <c r="I341" s="260"/>
      <c r="J341" s="256"/>
      <c r="K341" s="256"/>
      <c r="L341" s="261"/>
      <c r="M341" s="262"/>
      <c r="N341" s="263"/>
      <c r="O341" s="263"/>
      <c r="P341" s="263"/>
      <c r="Q341" s="263"/>
      <c r="R341" s="263"/>
      <c r="S341" s="263"/>
      <c r="T341" s="264"/>
      <c r="AT341" s="265" t="s">
        <v>173</v>
      </c>
      <c r="AU341" s="265" t="s">
        <v>82</v>
      </c>
      <c r="AV341" s="13" t="s">
        <v>171</v>
      </c>
      <c r="AW341" s="13" t="s">
        <v>35</v>
      </c>
      <c r="AX341" s="13" t="s">
        <v>80</v>
      </c>
      <c r="AY341" s="265" t="s">
        <v>164</v>
      </c>
    </row>
    <row r="342" s="1" customFormat="1" ht="25.5" customHeight="1">
      <c r="B342" s="46"/>
      <c r="C342" s="221" t="s">
        <v>438</v>
      </c>
      <c r="D342" s="221" t="s">
        <v>166</v>
      </c>
      <c r="E342" s="222" t="s">
        <v>666</v>
      </c>
      <c r="F342" s="223" t="s">
        <v>667</v>
      </c>
      <c r="G342" s="224" t="s">
        <v>169</v>
      </c>
      <c r="H342" s="225">
        <v>4.3600000000000003</v>
      </c>
      <c r="I342" s="226"/>
      <c r="J342" s="227">
        <f>ROUND(I342*H342,2)</f>
        <v>0</v>
      </c>
      <c r="K342" s="223" t="s">
        <v>170</v>
      </c>
      <c r="L342" s="72"/>
      <c r="M342" s="228" t="s">
        <v>21</v>
      </c>
      <c r="N342" s="229" t="s">
        <v>43</v>
      </c>
      <c r="O342" s="47"/>
      <c r="P342" s="230">
        <f>O342*H342</f>
        <v>0</v>
      </c>
      <c r="Q342" s="230">
        <v>0</v>
      </c>
      <c r="R342" s="230">
        <f>Q342*H342</f>
        <v>0</v>
      </c>
      <c r="S342" s="230">
        <v>0</v>
      </c>
      <c r="T342" s="231">
        <f>S342*H342</f>
        <v>0</v>
      </c>
      <c r="AR342" s="24" t="s">
        <v>193</v>
      </c>
      <c r="AT342" s="24" t="s">
        <v>166</v>
      </c>
      <c r="AU342" s="24" t="s">
        <v>82</v>
      </c>
      <c r="AY342" s="24" t="s">
        <v>164</v>
      </c>
      <c r="BE342" s="232">
        <f>IF(N342="základní",J342,0)</f>
        <v>0</v>
      </c>
      <c r="BF342" s="232">
        <f>IF(N342="snížená",J342,0)</f>
        <v>0</v>
      </c>
      <c r="BG342" s="232">
        <f>IF(N342="zákl. přenesená",J342,0)</f>
        <v>0</v>
      </c>
      <c r="BH342" s="232">
        <f>IF(N342="sníž. přenesená",J342,0)</f>
        <v>0</v>
      </c>
      <c r="BI342" s="232">
        <f>IF(N342="nulová",J342,0)</f>
        <v>0</v>
      </c>
      <c r="BJ342" s="24" t="s">
        <v>80</v>
      </c>
      <c r="BK342" s="232">
        <f>ROUND(I342*H342,2)</f>
        <v>0</v>
      </c>
      <c r="BL342" s="24" t="s">
        <v>193</v>
      </c>
      <c r="BM342" s="24" t="s">
        <v>1203</v>
      </c>
    </row>
    <row r="343" s="11" customFormat="1">
      <c r="B343" s="233"/>
      <c r="C343" s="234"/>
      <c r="D343" s="235" t="s">
        <v>173</v>
      </c>
      <c r="E343" s="236" t="s">
        <v>21</v>
      </c>
      <c r="F343" s="237" t="s">
        <v>1141</v>
      </c>
      <c r="G343" s="234"/>
      <c r="H343" s="236" t="s">
        <v>21</v>
      </c>
      <c r="I343" s="238"/>
      <c r="J343" s="234"/>
      <c r="K343" s="234"/>
      <c r="L343" s="239"/>
      <c r="M343" s="240"/>
      <c r="N343" s="241"/>
      <c r="O343" s="241"/>
      <c r="P343" s="241"/>
      <c r="Q343" s="241"/>
      <c r="R343" s="241"/>
      <c r="S343" s="241"/>
      <c r="T343" s="242"/>
      <c r="AT343" s="243" t="s">
        <v>173</v>
      </c>
      <c r="AU343" s="243" t="s">
        <v>82</v>
      </c>
      <c r="AV343" s="11" t="s">
        <v>80</v>
      </c>
      <c r="AW343" s="11" t="s">
        <v>35</v>
      </c>
      <c r="AX343" s="11" t="s">
        <v>72</v>
      </c>
      <c r="AY343" s="243" t="s">
        <v>164</v>
      </c>
    </row>
    <row r="344" s="11" customFormat="1">
      <c r="B344" s="233"/>
      <c r="C344" s="234"/>
      <c r="D344" s="235" t="s">
        <v>173</v>
      </c>
      <c r="E344" s="236" t="s">
        <v>21</v>
      </c>
      <c r="F344" s="237" t="s">
        <v>1150</v>
      </c>
      <c r="G344" s="234"/>
      <c r="H344" s="236" t="s">
        <v>21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AT344" s="243" t="s">
        <v>173</v>
      </c>
      <c r="AU344" s="243" t="s">
        <v>82</v>
      </c>
      <c r="AV344" s="11" t="s">
        <v>80</v>
      </c>
      <c r="AW344" s="11" t="s">
        <v>35</v>
      </c>
      <c r="AX344" s="11" t="s">
        <v>72</v>
      </c>
      <c r="AY344" s="243" t="s">
        <v>164</v>
      </c>
    </row>
    <row r="345" s="11" customFormat="1">
      <c r="B345" s="233"/>
      <c r="C345" s="234"/>
      <c r="D345" s="235" t="s">
        <v>173</v>
      </c>
      <c r="E345" s="236" t="s">
        <v>21</v>
      </c>
      <c r="F345" s="237" t="s">
        <v>669</v>
      </c>
      <c r="G345" s="234"/>
      <c r="H345" s="236" t="s">
        <v>21</v>
      </c>
      <c r="I345" s="238"/>
      <c r="J345" s="234"/>
      <c r="K345" s="234"/>
      <c r="L345" s="239"/>
      <c r="M345" s="240"/>
      <c r="N345" s="241"/>
      <c r="O345" s="241"/>
      <c r="P345" s="241"/>
      <c r="Q345" s="241"/>
      <c r="R345" s="241"/>
      <c r="S345" s="241"/>
      <c r="T345" s="242"/>
      <c r="AT345" s="243" t="s">
        <v>173</v>
      </c>
      <c r="AU345" s="243" t="s">
        <v>82</v>
      </c>
      <c r="AV345" s="11" t="s">
        <v>80</v>
      </c>
      <c r="AW345" s="11" t="s">
        <v>35</v>
      </c>
      <c r="AX345" s="11" t="s">
        <v>72</v>
      </c>
      <c r="AY345" s="243" t="s">
        <v>164</v>
      </c>
    </row>
    <row r="346" s="12" customFormat="1">
      <c r="B346" s="244"/>
      <c r="C346" s="245"/>
      <c r="D346" s="235" t="s">
        <v>173</v>
      </c>
      <c r="E346" s="246" t="s">
        <v>21</v>
      </c>
      <c r="F346" s="247" t="s">
        <v>1197</v>
      </c>
      <c r="G346" s="245"/>
      <c r="H346" s="248">
        <v>4.3600000000000003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AT346" s="254" t="s">
        <v>173</v>
      </c>
      <c r="AU346" s="254" t="s">
        <v>82</v>
      </c>
      <c r="AV346" s="12" t="s">
        <v>82</v>
      </c>
      <c r="AW346" s="12" t="s">
        <v>35</v>
      </c>
      <c r="AX346" s="12" t="s">
        <v>72</v>
      </c>
      <c r="AY346" s="254" t="s">
        <v>164</v>
      </c>
    </row>
    <row r="347" s="13" customFormat="1">
      <c r="B347" s="255"/>
      <c r="C347" s="256"/>
      <c r="D347" s="235" t="s">
        <v>173</v>
      </c>
      <c r="E347" s="257" t="s">
        <v>21</v>
      </c>
      <c r="F347" s="258" t="s">
        <v>177</v>
      </c>
      <c r="G347" s="256"/>
      <c r="H347" s="259">
        <v>4.3600000000000003</v>
      </c>
      <c r="I347" s="260"/>
      <c r="J347" s="256"/>
      <c r="K347" s="256"/>
      <c r="L347" s="261"/>
      <c r="M347" s="262"/>
      <c r="N347" s="263"/>
      <c r="O347" s="263"/>
      <c r="P347" s="263"/>
      <c r="Q347" s="263"/>
      <c r="R347" s="263"/>
      <c r="S347" s="263"/>
      <c r="T347" s="264"/>
      <c r="AT347" s="265" t="s">
        <v>173</v>
      </c>
      <c r="AU347" s="265" t="s">
        <v>82</v>
      </c>
      <c r="AV347" s="13" t="s">
        <v>171</v>
      </c>
      <c r="AW347" s="13" t="s">
        <v>35</v>
      </c>
      <c r="AX347" s="13" t="s">
        <v>80</v>
      </c>
      <c r="AY347" s="265" t="s">
        <v>164</v>
      </c>
    </row>
    <row r="348" s="1" customFormat="1" ht="16.5" customHeight="1">
      <c r="B348" s="46"/>
      <c r="C348" s="266" t="s">
        <v>443</v>
      </c>
      <c r="D348" s="266" t="s">
        <v>238</v>
      </c>
      <c r="E348" s="267" t="s">
        <v>676</v>
      </c>
      <c r="F348" s="268" t="s">
        <v>677</v>
      </c>
      <c r="G348" s="269" t="s">
        <v>340</v>
      </c>
      <c r="H348" s="270">
        <v>26.16</v>
      </c>
      <c r="I348" s="271"/>
      <c r="J348" s="272">
        <f>ROUND(I348*H348,2)</f>
        <v>0</v>
      </c>
      <c r="K348" s="268" t="s">
        <v>21</v>
      </c>
      <c r="L348" s="273"/>
      <c r="M348" s="274" t="s">
        <v>21</v>
      </c>
      <c r="N348" s="275" t="s">
        <v>43</v>
      </c>
      <c r="O348" s="47"/>
      <c r="P348" s="230">
        <f>O348*H348</f>
        <v>0</v>
      </c>
      <c r="Q348" s="230">
        <v>0.001</v>
      </c>
      <c r="R348" s="230">
        <f>Q348*H348</f>
        <v>0.026159999999999999</v>
      </c>
      <c r="S348" s="230">
        <v>0</v>
      </c>
      <c r="T348" s="231">
        <f>S348*H348</f>
        <v>0</v>
      </c>
      <c r="AR348" s="24" t="s">
        <v>370</v>
      </c>
      <c r="AT348" s="24" t="s">
        <v>238</v>
      </c>
      <c r="AU348" s="24" t="s">
        <v>82</v>
      </c>
      <c r="AY348" s="24" t="s">
        <v>164</v>
      </c>
      <c r="BE348" s="232">
        <f>IF(N348="základní",J348,0)</f>
        <v>0</v>
      </c>
      <c r="BF348" s="232">
        <f>IF(N348="snížená",J348,0)</f>
        <v>0</v>
      </c>
      <c r="BG348" s="232">
        <f>IF(N348="zákl. přenesená",J348,0)</f>
        <v>0</v>
      </c>
      <c r="BH348" s="232">
        <f>IF(N348="sníž. přenesená",J348,0)</f>
        <v>0</v>
      </c>
      <c r="BI348" s="232">
        <f>IF(N348="nulová",J348,0)</f>
        <v>0</v>
      </c>
      <c r="BJ348" s="24" t="s">
        <v>80</v>
      </c>
      <c r="BK348" s="232">
        <f>ROUND(I348*H348,2)</f>
        <v>0</v>
      </c>
      <c r="BL348" s="24" t="s">
        <v>193</v>
      </c>
      <c r="BM348" s="24" t="s">
        <v>1204</v>
      </c>
    </row>
    <row r="349" s="11" customFormat="1">
      <c r="B349" s="233"/>
      <c r="C349" s="234"/>
      <c r="D349" s="235" t="s">
        <v>173</v>
      </c>
      <c r="E349" s="236" t="s">
        <v>21</v>
      </c>
      <c r="F349" s="237" t="s">
        <v>1141</v>
      </c>
      <c r="G349" s="234"/>
      <c r="H349" s="236" t="s">
        <v>21</v>
      </c>
      <c r="I349" s="238"/>
      <c r="J349" s="234"/>
      <c r="K349" s="234"/>
      <c r="L349" s="239"/>
      <c r="M349" s="240"/>
      <c r="N349" s="241"/>
      <c r="O349" s="241"/>
      <c r="P349" s="241"/>
      <c r="Q349" s="241"/>
      <c r="R349" s="241"/>
      <c r="S349" s="241"/>
      <c r="T349" s="242"/>
      <c r="AT349" s="243" t="s">
        <v>173</v>
      </c>
      <c r="AU349" s="243" t="s">
        <v>82</v>
      </c>
      <c r="AV349" s="11" t="s">
        <v>80</v>
      </c>
      <c r="AW349" s="11" t="s">
        <v>35</v>
      </c>
      <c r="AX349" s="11" t="s">
        <v>72</v>
      </c>
      <c r="AY349" s="243" t="s">
        <v>164</v>
      </c>
    </row>
    <row r="350" s="11" customFormat="1">
      <c r="B350" s="233"/>
      <c r="C350" s="234"/>
      <c r="D350" s="235" t="s">
        <v>173</v>
      </c>
      <c r="E350" s="236" t="s">
        <v>21</v>
      </c>
      <c r="F350" s="237" t="s">
        <v>1150</v>
      </c>
      <c r="G350" s="234"/>
      <c r="H350" s="236" t="s">
        <v>21</v>
      </c>
      <c r="I350" s="238"/>
      <c r="J350" s="234"/>
      <c r="K350" s="234"/>
      <c r="L350" s="239"/>
      <c r="M350" s="240"/>
      <c r="N350" s="241"/>
      <c r="O350" s="241"/>
      <c r="P350" s="241"/>
      <c r="Q350" s="241"/>
      <c r="R350" s="241"/>
      <c r="S350" s="241"/>
      <c r="T350" s="242"/>
      <c r="AT350" s="243" t="s">
        <v>173</v>
      </c>
      <c r="AU350" s="243" t="s">
        <v>82</v>
      </c>
      <c r="AV350" s="11" t="s">
        <v>80</v>
      </c>
      <c r="AW350" s="11" t="s">
        <v>35</v>
      </c>
      <c r="AX350" s="11" t="s">
        <v>72</v>
      </c>
      <c r="AY350" s="243" t="s">
        <v>164</v>
      </c>
    </row>
    <row r="351" s="12" customFormat="1">
      <c r="B351" s="244"/>
      <c r="C351" s="245"/>
      <c r="D351" s="235" t="s">
        <v>173</v>
      </c>
      <c r="E351" s="246" t="s">
        <v>21</v>
      </c>
      <c r="F351" s="247" t="s">
        <v>21</v>
      </c>
      <c r="G351" s="245"/>
      <c r="H351" s="248">
        <v>0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AT351" s="254" t="s">
        <v>173</v>
      </c>
      <c r="AU351" s="254" t="s">
        <v>82</v>
      </c>
      <c r="AV351" s="12" t="s">
        <v>82</v>
      </c>
      <c r="AW351" s="12" t="s">
        <v>35</v>
      </c>
      <c r="AX351" s="12" t="s">
        <v>72</v>
      </c>
      <c r="AY351" s="254" t="s">
        <v>164</v>
      </c>
    </row>
    <row r="352" s="11" customFormat="1">
      <c r="B352" s="233"/>
      <c r="C352" s="234"/>
      <c r="D352" s="235" t="s">
        <v>173</v>
      </c>
      <c r="E352" s="236" t="s">
        <v>21</v>
      </c>
      <c r="F352" s="237" t="s">
        <v>669</v>
      </c>
      <c r="G352" s="234"/>
      <c r="H352" s="236" t="s">
        <v>21</v>
      </c>
      <c r="I352" s="238"/>
      <c r="J352" s="234"/>
      <c r="K352" s="234"/>
      <c r="L352" s="239"/>
      <c r="M352" s="240"/>
      <c r="N352" s="241"/>
      <c r="O352" s="241"/>
      <c r="P352" s="241"/>
      <c r="Q352" s="241"/>
      <c r="R352" s="241"/>
      <c r="S352" s="241"/>
      <c r="T352" s="242"/>
      <c r="AT352" s="243" t="s">
        <v>173</v>
      </c>
      <c r="AU352" s="243" t="s">
        <v>82</v>
      </c>
      <c r="AV352" s="11" t="s">
        <v>80</v>
      </c>
      <c r="AW352" s="11" t="s">
        <v>35</v>
      </c>
      <c r="AX352" s="11" t="s">
        <v>72</v>
      </c>
      <c r="AY352" s="243" t="s">
        <v>164</v>
      </c>
    </row>
    <row r="353" s="12" customFormat="1">
      <c r="B353" s="244"/>
      <c r="C353" s="245"/>
      <c r="D353" s="235" t="s">
        <v>173</v>
      </c>
      <c r="E353" s="246" t="s">
        <v>21</v>
      </c>
      <c r="F353" s="247" t="s">
        <v>1205</v>
      </c>
      <c r="G353" s="245"/>
      <c r="H353" s="248">
        <v>26.16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AT353" s="254" t="s">
        <v>173</v>
      </c>
      <c r="AU353" s="254" t="s">
        <v>82</v>
      </c>
      <c r="AV353" s="12" t="s">
        <v>82</v>
      </c>
      <c r="AW353" s="12" t="s">
        <v>35</v>
      </c>
      <c r="AX353" s="12" t="s">
        <v>72</v>
      </c>
      <c r="AY353" s="254" t="s">
        <v>164</v>
      </c>
    </row>
    <row r="354" s="13" customFormat="1">
      <c r="B354" s="255"/>
      <c r="C354" s="256"/>
      <c r="D354" s="235" t="s">
        <v>173</v>
      </c>
      <c r="E354" s="257" t="s">
        <v>21</v>
      </c>
      <c r="F354" s="258" t="s">
        <v>177</v>
      </c>
      <c r="G354" s="256"/>
      <c r="H354" s="259">
        <v>26.16</v>
      </c>
      <c r="I354" s="260"/>
      <c r="J354" s="256"/>
      <c r="K354" s="256"/>
      <c r="L354" s="261"/>
      <c r="M354" s="262"/>
      <c r="N354" s="263"/>
      <c r="O354" s="263"/>
      <c r="P354" s="263"/>
      <c r="Q354" s="263"/>
      <c r="R354" s="263"/>
      <c r="S354" s="263"/>
      <c r="T354" s="264"/>
      <c r="AT354" s="265" t="s">
        <v>173</v>
      </c>
      <c r="AU354" s="265" t="s">
        <v>82</v>
      </c>
      <c r="AV354" s="13" t="s">
        <v>171</v>
      </c>
      <c r="AW354" s="13" t="s">
        <v>35</v>
      </c>
      <c r="AX354" s="13" t="s">
        <v>80</v>
      </c>
      <c r="AY354" s="265" t="s">
        <v>164</v>
      </c>
    </row>
    <row r="355" s="1" customFormat="1" ht="38.25" customHeight="1">
      <c r="B355" s="46"/>
      <c r="C355" s="221" t="s">
        <v>449</v>
      </c>
      <c r="D355" s="221" t="s">
        <v>166</v>
      </c>
      <c r="E355" s="222" t="s">
        <v>684</v>
      </c>
      <c r="F355" s="223" t="s">
        <v>685</v>
      </c>
      <c r="G355" s="224" t="s">
        <v>169</v>
      </c>
      <c r="H355" s="225">
        <v>134</v>
      </c>
      <c r="I355" s="226"/>
      <c r="J355" s="227">
        <f>ROUND(I355*H355,2)</f>
        <v>0</v>
      </c>
      <c r="K355" s="223" t="s">
        <v>170</v>
      </c>
      <c r="L355" s="72"/>
      <c r="M355" s="228" t="s">
        <v>21</v>
      </c>
      <c r="N355" s="229" t="s">
        <v>43</v>
      </c>
      <c r="O355" s="47"/>
      <c r="P355" s="230">
        <f>O355*H355</f>
        <v>0</v>
      </c>
      <c r="Q355" s="230">
        <v>0</v>
      </c>
      <c r="R355" s="230">
        <f>Q355*H355</f>
        <v>0</v>
      </c>
      <c r="S355" s="230">
        <v>0</v>
      </c>
      <c r="T355" s="231">
        <f>S355*H355</f>
        <v>0</v>
      </c>
      <c r="AR355" s="24" t="s">
        <v>193</v>
      </c>
      <c r="AT355" s="24" t="s">
        <v>166</v>
      </c>
      <c r="AU355" s="24" t="s">
        <v>82</v>
      </c>
      <c r="AY355" s="24" t="s">
        <v>164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24" t="s">
        <v>80</v>
      </c>
      <c r="BK355" s="232">
        <f>ROUND(I355*H355,2)</f>
        <v>0</v>
      </c>
      <c r="BL355" s="24" t="s">
        <v>193</v>
      </c>
      <c r="BM355" s="24" t="s">
        <v>1206</v>
      </c>
    </row>
    <row r="356" s="11" customFormat="1">
      <c r="B356" s="233"/>
      <c r="C356" s="234"/>
      <c r="D356" s="235" t="s">
        <v>173</v>
      </c>
      <c r="E356" s="236" t="s">
        <v>21</v>
      </c>
      <c r="F356" s="237" t="s">
        <v>1141</v>
      </c>
      <c r="G356" s="234"/>
      <c r="H356" s="236" t="s">
        <v>21</v>
      </c>
      <c r="I356" s="238"/>
      <c r="J356" s="234"/>
      <c r="K356" s="234"/>
      <c r="L356" s="239"/>
      <c r="M356" s="240"/>
      <c r="N356" s="241"/>
      <c r="O356" s="241"/>
      <c r="P356" s="241"/>
      <c r="Q356" s="241"/>
      <c r="R356" s="241"/>
      <c r="S356" s="241"/>
      <c r="T356" s="242"/>
      <c r="AT356" s="243" t="s">
        <v>173</v>
      </c>
      <c r="AU356" s="243" t="s">
        <v>82</v>
      </c>
      <c r="AV356" s="11" t="s">
        <v>80</v>
      </c>
      <c r="AW356" s="11" t="s">
        <v>35</v>
      </c>
      <c r="AX356" s="11" t="s">
        <v>72</v>
      </c>
      <c r="AY356" s="243" t="s">
        <v>164</v>
      </c>
    </row>
    <row r="357" s="11" customFormat="1">
      <c r="B357" s="233"/>
      <c r="C357" s="234"/>
      <c r="D357" s="235" t="s">
        <v>173</v>
      </c>
      <c r="E357" s="236" t="s">
        <v>21</v>
      </c>
      <c r="F357" s="237" t="s">
        <v>654</v>
      </c>
      <c r="G357" s="234"/>
      <c r="H357" s="236" t="s">
        <v>21</v>
      </c>
      <c r="I357" s="238"/>
      <c r="J357" s="234"/>
      <c r="K357" s="234"/>
      <c r="L357" s="239"/>
      <c r="M357" s="240"/>
      <c r="N357" s="241"/>
      <c r="O357" s="241"/>
      <c r="P357" s="241"/>
      <c r="Q357" s="241"/>
      <c r="R357" s="241"/>
      <c r="S357" s="241"/>
      <c r="T357" s="242"/>
      <c r="AT357" s="243" t="s">
        <v>173</v>
      </c>
      <c r="AU357" s="243" t="s">
        <v>82</v>
      </c>
      <c r="AV357" s="11" t="s">
        <v>80</v>
      </c>
      <c r="AW357" s="11" t="s">
        <v>35</v>
      </c>
      <c r="AX357" s="11" t="s">
        <v>72</v>
      </c>
      <c r="AY357" s="243" t="s">
        <v>164</v>
      </c>
    </row>
    <row r="358" s="11" customFormat="1">
      <c r="B358" s="233"/>
      <c r="C358" s="234"/>
      <c r="D358" s="235" t="s">
        <v>173</v>
      </c>
      <c r="E358" s="236" t="s">
        <v>21</v>
      </c>
      <c r="F358" s="237" t="s">
        <v>687</v>
      </c>
      <c r="G358" s="234"/>
      <c r="H358" s="236" t="s">
        <v>21</v>
      </c>
      <c r="I358" s="238"/>
      <c r="J358" s="234"/>
      <c r="K358" s="234"/>
      <c r="L358" s="239"/>
      <c r="M358" s="240"/>
      <c r="N358" s="241"/>
      <c r="O358" s="241"/>
      <c r="P358" s="241"/>
      <c r="Q358" s="241"/>
      <c r="R358" s="241"/>
      <c r="S358" s="241"/>
      <c r="T358" s="242"/>
      <c r="AT358" s="243" t="s">
        <v>173</v>
      </c>
      <c r="AU358" s="243" t="s">
        <v>82</v>
      </c>
      <c r="AV358" s="11" t="s">
        <v>80</v>
      </c>
      <c r="AW358" s="11" t="s">
        <v>35</v>
      </c>
      <c r="AX358" s="11" t="s">
        <v>72</v>
      </c>
      <c r="AY358" s="243" t="s">
        <v>164</v>
      </c>
    </row>
    <row r="359" s="12" customFormat="1">
      <c r="B359" s="244"/>
      <c r="C359" s="245"/>
      <c r="D359" s="235" t="s">
        <v>173</v>
      </c>
      <c r="E359" s="246" t="s">
        <v>21</v>
      </c>
      <c r="F359" s="247" t="s">
        <v>1142</v>
      </c>
      <c r="G359" s="245"/>
      <c r="H359" s="248">
        <v>134</v>
      </c>
      <c r="I359" s="249"/>
      <c r="J359" s="245"/>
      <c r="K359" s="245"/>
      <c r="L359" s="250"/>
      <c r="M359" s="251"/>
      <c r="N359" s="252"/>
      <c r="O359" s="252"/>
      <c r="P359" s="252"/>
      <c r="Q359" s="252"/>
      <c r="R359" s="252"/>
      <c r="S359" s="252"/>
      <c r="T359" s="253"/>
      <c r="AT359" s="254" t="s">
        <v>173</v>
      </c>
      <c r="AU359" s="254" t="s">
        <v>82</v>
      </c>
      <c r="AV359" s="12" t="s">
        <v>82</v>
      </c>
      <c r="AW359" s="12" t="s">
        <v>35</v>
      </c>
      <c r="AX359" s="12" t="s">
        <v>72</v>
      </c>
      <c r="AY359" s="254" t="s">
        <v>164</v>
      </c>
    </row>
    <row r="360" s="11" customFormat="1">
      <c r="B360" s="233"/>
      <c r="C360" s="234"/>
      <c r="D360" s="235" t="s">
        <v>173</v>
      </c>
      <c r="E360" s="236" t="s">
        <v>21</v>
      </c>
      <c r="F360" s="237" t="s">
        <v>688</v>
      </c>
      <c r="G360" s="234"/>
      <c r="H360" s="236" t="s">
        <v>21</v>
      </c>
      <c r="I360" s="238"/>
      <c r="J360" s="234"/>
      <c r="K360" s="234"/>
      <c r="L360" s="239"/>
      <c r="M360" s="240"/>
      <c r="N360" s="241"/>
      <c r="O360" s="241"/>
      <c r="P360" s="241"/>
      <c r="Q360" s="241"/>
      <c r="R360" s="241"/>
      <c r="S360" s="241"/>
      <c r="T360" s="242"/>
      <c r="AT360" s="243" t="s">
        <v>173</v>
      </c>
      <c r="AU360" s="243" t="s">
        <v>82</v>
      </c>
      <c r="AV360" s="11" t="s">
        <v>80</v>
      </c>
      <c r="AW360" s="11" t="s">
        <v>35</v>
      </c>
      <c r="AX360" s="11" t="s">
        <v>72</v>
      </c>
      <c r="AY360" s="243" t="s">
        <v>164</v>
      </c>
    </row>
    <row r="361" s="13" customFormat="1">
      <c r="B361" s="255"/>
      <c r="C361" s="256"/>
      <c r="D361" s="235" t="s">
        <v>173</v>
      </c>
      <c r="E361" s="257" t="s">
        <v>21</v>
      </c>
      <c r="F361" s="258" t="s">
        <v>177</v>
      </c>
      <c r="G361" s="256"/>
      <c r="H361" s="259">
        <v>134</v>
      </c>
      <c r="I361" s="260"/>
      <c r="J361" s="256"/>
      <c r="K361" s="256"/>
      <c r="L361" s="261"/>
      <c r="M361" s="262"/>
      <c r="N361" s="263"/>
      <c r="O361" s="263"/>
      <c r="P361" s="263"/>
      <c r="Q361" s="263"/>
      <c r="R361" s="263"/>
      <c r="S361" s="263"/>
      <c r="T361" s="264"/>
      <c r="AT361" s="265" t="s">
        <v>173</v>
      </c>
      <c r="AU361" s="265" t="s">
        <v>82</v>
      </c>
      <c r="AV361" s="13" t="s">
        <v>171</v>
      </c>
      <c r="AW361" s="13" t="s">
        <v>35</v>
      </c>
      <c r="AX361" s="13" t="s">
        <v>80</v>
      </c>
      <c r="AY361" s="265" t="s">
        <v>164</v>
      </c>
    </row>
    <row r="362" s="1" customFormat="1" ht="38.25" customHeight="1">
      <c r="B362" s="46"/>
      <c r="C362" s="266" t="s">
        <v>454</v>
      </c>
      <c r="D362" s="266" t="s">
        <v>238</v>
      </c>
      <c r="E362" s="267" t="s">
        <v>690</v>
      </c>
      <c r="F362" s="268" t="s">
        <v>691</v>
      </c>
      <c r="G362" s="269" t="s">
        <v>340</v>
      </c>
      <c r="H362" s="270">
        <v>335</v>
      </c>
      <c r="I362" s="271"/>
      <c r="J362" s="272">
        <f>ROUND(I362*H362,2)</f>
        <v>0</v>
      </c>
      <c r="K362" s="268" t="s">
        <v>21</v>
      </c>
      <c r="L362" s="273"/>
      <c r="M362" s="274" t="s">
        <v>21</v>
      </c>
      <c r="N362" s="275" t="s">
        <v>43</v>
      </c>
      <c r="O362" s="47"/>
      <c r="P362" s="230">
        <f>O362*H362</f>
        <v>0</v>
      </c>
      <c r="Q362" s="230">
        <v>0.001</v>
      </c>
      <c r="R362" s="230">
        <f>Q362*H362</f>
        <v>0.33500000000000002</v>
      </c>
      <c r="S362" s="230">
        <v>0</v>
      </c>
      <c r="T362" s="231">
        <f>S362*H362</f>
        <v>0</v>
      </c>
      <c r="AR362" s="24" t="s">
        <v>370</v>
      </c>
      <c r="AT362" s="24" t="s">
        <v>238</v>
      </c>
      <c r="AU362" s="24" t="s">
        <v>82</v>
      </c>
      <c r="AY362" s="24" t="s">
        <v>164</v>
      </c>
      <c r="BE362" s="232">
        <f>IF(N362="základní",J362,0)</f>
        <v>0</v>
      </c>
      <c r="BF362" s="232">
        <f>IF(N362="snížená",J362,0)</f>
        <v>0</v>
      </c>
      <c r="BG362" s="232">
        <f>IF(N362="zákl. přenesená",J362,0)</f>
        <v>0</v>
      </c>
      <c r="BH362" s="232">
        <f>IF(N362="sníž. přenesená",J362,0)</f>
        <v>0</v>
      </c>
      <c r="BI362" s="232">
        <f>IF(N362="nulová",J362,0)</f>
        <v>0</v>
      </c>
      <c r="BJ362" s="24" t="s">
        <v>80</v>
      </c>
      <c r="BK362" s="232">
        <f>ROUND(I362*H362,2)</f>
        <v>0</v>
      </c>
      <c r="BL362" s="24" t="s">
        <v>193</v>
      </c>
      <c r="BM362" s="24" t="s">
        <v>1207</v>
      </c>
    </row>
    <row r="363" s="11" customFormat="1">
      <c r="B363" s="233"/>
      <c r="C363" s="234"/>
      <c r="D363" s="235" t="s">
        <v>173</v>
      </c>
      <c r="E363" s="236" t="s">
        <v>21</v>
      </c>
      <c r="F363" s="237" t="s">
        <v>688</v>
      </c>
      <c r="G363" s="234"/>
      <c r="H363" s="236" t="s">
        <v>21</v>
      </c>
      <c r="I363" s="238"/>
      <c r="J363" s="234"/>
      <c r="K363" s="234"/>
      <c r="L363" s="239"/>
      <c r="M363" s="240"/>
      <c r="N363" s="241"/>
      <c r="O363" s="241"/>
      <c r="P363" s="241"/>
      <c r="Q363" s="241"/>
      <c r="R363" s="241"/>
      <c r="S363" s="241"/>
      <c r="T363" s="242"/>
      <c r="AT363" s="243" t="s">
        <v>173</v>
      </c>
      <c r="AU363" s="243" t="s">
        <v>82</v>
      </c>
      <c r="AV363" s="11" t="s">
        <v>80</v>
      </c>
      <c r="AW363" s="11" t="s">
        <v>35</v>
      </c>
      <c r="AX363" s="11" t="s">
        <v>72</v>
      </c>
      <c r="AY363" s="243" t="s">
        <v>164</v>
      </c>
    </row>
    <row r="364" s="11" customFormat="1">
      <c r="B364" s="233"/>
      <c r="C364" s="234"/>
      <c r="D364" s="235" t="s">
        <v>173</v>
      </c>
      <c r="E364" s="236" t="s">
        <v>21</v>
      </c>
      <c r="F364" s="237" t="s">
        <v>1141</v>
      </c>
      <c r="G364" s="234"/>
      <c r="H364" s="236" t="s">
        <v>21</v>
      </c>
      <c r="I364" s="238"/>
      <c r="J364" s="234"/>
      <c r="K364" s="234"/>
      <c r="L364" s="239"/>
      <c r="M364" s="240"/>
      <c r="N364" s="241"/>
      <c r="O364" s="241"/>
      <c r="P364" s="241"/>
      <c r="Q364" s="241"/>
      <c r="R364" s="241"/>
      <c r="S364" s="241"/>
      <c r="T364" s="242"/>
      <c r="AT364" s="243" t="s">
        <v>173</v>
      </c>
      <c r="AU364" s="243" t="s">
        <v>82</v>
      </c>
      <c r="AV364" s="11" t="s">
        <v>80</v>
      </c>
      <c r="AW364" s="11" t="s">
        <v>35</v>
      </c>
      <c r="AX364" s="11" t="s">
        <v>72</v>
      </c>
      <c r="AY364" s="243" t="s">
        <v>164</v>
      </c>
    </row>
    <row r="365" s="11" customFormat="1">
      <c r="B365" s="233"/>
      <c r="C365" s="234"/>
      <c r="D365" s="235" t="s">
        <v>173</v>
      </c>
      <c r="E365" s="236" t="s">
        <v>21</v>
      </c>
      <c r="F365" s="237" t="s">
        <v>654</v>
      </c>
      <c r="G365" s="234"/>
      <c r="H365" s="236" t="s">
        <v>21</v>
      </c>
      <c r="I365" s="238"/>
      <c r="J365" s="234"/>
      <c r="K365" s="234"/>
      <c r="L365" s="239"/>
      <c r="M365" s="240"/>
      <c r="N365" s="241"/>
      <c r="O365" s="241"/>
      <c r="P365" s="241"/>
      <c r="Q365" s="241"/>
      <c r="R365" s="241"/>
      <c r="S365" s="241"/>
      <c r="T365" s="242"/>
      <c r="AT365" s="243" t="s">
        <v>173</v>
      </c>
      <c r="AU365" s="243" t="s">
        <v>82</v>
      </c>
      <c r="AV365" s="11" t="s">
        <v>80</v>
      </c>
      <c r="AW365" s="11" t="s">
        <v>35</v>
      </c>
      <c r="AX365" s="11" t="s">
        <v>72</v>
      </c>
      <c r="AY365" s="243" t="s">
        <v>164</v>
      </c>
    </row>
    <row r="366" s="11" customFormat="1">
      <c r="B366" s="233"/>
      <c r="C366" s="234"/>
      <c r="D366" s="235" t="s">
        <v>173</v>
      </c>
      <c r="E366" s="236" t="s">
        <v>21</v>
      </c>
      <c r="F366" s="237" t="s">
        <v>687</v>
      </c>
      <c r="G366" s="234"/>
      <c r="H366" s="236" t="s">
        <v>21</v>
      </c>
      <c r="I366" s="238"/>
      <c r="J366" s="234"/>
      <c r="K366" s="234"/>
      <c r="L366" s="239"/>
      <c r="M366" s="240"/>
      <c r="N366" s="241"/>
      <c r="O366" s="241"/>
      <c r="P366" s="241"/>
      <c r="Q366" s="241"/>
      <c r="R366" s="241"/>
      <c r="S366" s="241"/>
      <c r="T366" s="242"/>
      <c r="AT366" s="243" t="s">
        <v>173</v>
      </c>
      <c r="AU366" s="243" t="s">
        <v>82</v>
      </c>
      <c r="AV366" s="11" t="s">
        <v>80</v>
      </c>
      <c r="AW366" s="11" t="s">
        <v>35</v>
      </c>
      <c r="AX366" s="11" t="s">
        <v>72</v>
      </c>
      <c r="AY366" s="243" t="s">
        <v>164</v>
      </c>
    </row>
    <row r="367" s="12" customFormat="1">
      <c r="B367" s="244"/>
      <c r="C367" s="245"/>
      <c r="D367" s="235" t="s">
        <v>173</v>
      </c>
      <c r="E367" s="246" t="s">
        <v>21</v>
      </c>
      <c r="F367" s="247" t="s">
        <v>1208</v>
      </c>
      <c r="G367" s="245"/>
      <c r="H367" s="248">
        <v>335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AT367" s="254" t="s">
        <v>173</v>
      </c>
      <c r="AU367" s="254" t="s">
        <v>82</v>
      </c>
      <c r="AV367" s="12" t="s">
        <v>82</v>
      </c>
      <c r="AW367" s="12" t="s">
        <v>35</v>
      </c>
      <c r="AX367" s="12" t="s">
        <v>72</v>
      </c>
      <c r="AY367" s="254" t="s">
        <v>164</v>
      </c>
    </row>
    <row r="368" s="13" customFormat="1">
      <c r="B368" s="255"/>
      <c r="C368" s="256"/>
      <c r="D368" s="235" t="s">
        <v>173</v>
      </c>
      <c r="E368" s="257" t="s">
        <v>21</v>
      </c>
      <c r="F368" s="258" t="s">
        <v>177</v>
      </c>
      <c r="G368" s="256"/>
      <c r="H368" s="259">
        <v>335</v>
      </c>
      <c r="I368" s="260"/>
      <c r="J368" s="256"/>
      <c r="K368" s="256"/>
      <c r="L368" s="261"/>
      <c r="M368" s="262"/>
      <c r="N368" s="263"/>
      <c r="O368" s="263"/>
      <c r="P368" s="263"/>
      <c r="Q368" s="263"/>
      <c r="R368" s="263"/>
      <c r="S368" s="263"/>
      <c r="T368" s="264"/>
      <c r="AT368" s="265" t="s">
        <v>173</v>
      </c>
      <c r="AU368" s="265" t="s">
        <v>82</v>
      </c>
      <c r="AV368" s="13" t="s">
        <v>171</v>
      </c>
      <c r="AW368" s="13" t="s">
        <v>35</v>
      </c>
      <c r="AX368" s="13" t="s">
        <v>80</v>
      </c>
      <c r="AY368" s="265" t="s">
        <v>164</v>
      </c>
    </row>
    <row r="369" s="1" customFormat="1" ht="25.5" customHeight="1">
      <c r="B369" s="46"/>
      <c r="C369" s="221" t="s">
        <v>462</v>
      </c>
      <c r="D369" s="221" t="s">
        <v>166</v>
      </c>
      <c r="E369" s="222" t="s">
        <v>706</v>
      </c>
      <c r="F369" s="223" t="s">
        <v>707</v>
      </c>
      <c r="G369" s="224" t="s">
        <v>228</v>
      </c>
      <c r="H369" s="225">
        <v>1.248</v>
      </c>
      <c r="I369" s="226"/>
      <c r="J369" s="227">
        <f>ROUND(I369*H369,2)</f>
        <v>0</v>
      </c>
      <c r="K369" s="223" t="s">
        <v>170</v>
      </c>
      <c r="L369" s="72"/>
      <c r="M369" s="228" t="s">
        <v>21</v>
      </c>
      <c r="N369" s="229" t="s">
        <v>43</v>
      </c>
      <c r="O369" s="47"/>
      <c r="P369" s="230">
        <f>O369*H369</f>
        <v>0</v>
      </c>
      <c r="Q369" s="230">
        <v>0</v>
      </c>
      <c r="R369" s="230">
        <f>Q369*H369</f>
        <v>0</v>
      </c>
      <c r="S369" s="230">
        <v>0</v>
      </c>
      <c r="T369" s="231">
        <f>S369*H369</f>
        <v>0</v>
      </c>
      <c r="AR369" s="24" t="s">
        <v>193</v>
      </c>
      <c r="AT369" s="24" t="s">
        <v>166</v>
      </c>
      <c r="AU369" s="24" t="s">
        <v>82</v>
      </c>
      <c r="AY369" s="24" t="s">
        <v>164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24" t="s">
        <v>80</v>
      </c>
      <c r="BK369" s="232">
        <f>ROUND(I369*H369,2)</f>
        <v>0</v>
      </c>
      <c r="BL369" s="24" t="s">
        <v>193</v>
      </c>
      <c r="BM369" s="24" t="s">
        <v>1209</v>
      </c>
    </row>
    <row r="370" s="1" customFormat="1" ht="38.25" customHeight="1">
      <c r="B370" s="46"/>
      <c r="C370" s="221" t="s">
        <v>467</v>
      </c>
      <c r="D370" s="221" t="s">
        <v>166</v>
      </c>
      <c r="E370" s="222" t="s">
        <v>710</v>
      </c>
      <c r="F370" s="223" t="s">
        <v>711</v>
      </c>
      <c r="G370" s="224" t="s">
        <v>228</v>
      </c>
      <c r="H370" s="225">
        <v>1.248</v>
      </c>
      <c r="I370" s="226"/>
      <c r="J370" s="227">
        <f>ROUND(I370*H370,2)</f>
        <v>0</v>
      </c>
      <c r="K370" s="223" t="s">
        <v>170</v>
      </c>
      <c r="L370" s="72"/>
      <c r="M370" s="228" t="s">
        <v>21</v>
      </c>
      <c r="N370" s="290" t="s">
        <v>43</v>
      </c>
      <c r="O370" s="291"/>
      <c r="P370" s="292">
        <f>O370*H370</f>
        <v>0</v>
      </c>
      <c r="Q370" s="292">
        <v>0</v>
      </c>
      <c r="R370" s="292">
        <f>Q370*H370</f>
        <v>0</v>
      </c>
      <c r="S370" s="292">
        <v>0</v>
      </c>
      <c r="T370" s="293">
        <f>S370*H370</f>
        <v>0</v>
      </c>
      <c r="AR370" s="24" t="s">
        <v>193</v>
      </c>
      <c r="AT370" s="24" t="s">
        <v>166</v>
      </c>
      <c r="AU370" s="24" t="s">
        <v>82</v>
      </c>
      <c r="AY370" s="24" t="s">
        <v>164</v>
      </c>
      <c r="BE370" s="232">
        <f>IF(N370="základní",J370,0)</f>
        <v>0</v>
      </c>
      <c r="BF370" s="232">
        <f>IF(N370="snížená",J370,0)</f>
        <v>0</v>
      </c>
      <c r="BG370" s="232">
        <f>IF(N370="zákl. přenesená",J370,0)</f>
        <v>0</v>
      </c>
      <c r="BH370" s="232">
        <f>IF(N370="sníž. přenesená",J370,0)</f>
        <v>0</v>
      </c>
      <c r="BI370" s="232">
        <f>IF(N370="nulová",J370,0)</f>
        <v>0</v>
      </c>
      <c r="BJ370" s="24" t="s">
        <v>80</v>
      </c>
      <c r="BK370" s="232">
        <f>ROUND(I370*H370,2)</f>
        <v>0</v>
      </c>
      <c r="BL370" s="24" t="s">
        <v>193</v>
      </c>
      <c r="BM370" s="24" t="s">
        <v>1210</v>
      </c>
    </row>
    <row r="371" s="1" customFormat="1" ht="6.96" customHeight="1">
      <c r="B371" s="67"/>
      <c r="C371" s="68"/>
      <c r="D371" s="68"/>
      <c r="E371" s="68"/>
      <c r="F371" s="68"/>
      <c r="G371" s="68"/>
      <c r="H371" s="68"/>
      <c r="I371" s="166"/>
      <c r="J371" s="68"/>
      <c r="K371" s="68"/>
      <c r="L371" s="72"/>
    </row>
  </sheetData>
  <sheetProtection sheet="1" autoFilter="0" formatColumns="0" formatRows="0" objects="1" scenarios="1" spinCount="100000" saltValue="aMdsrJUTJWDJsU36o5cOmpfHvaZRGdQ4p+CBUUPYqb74+nrpPjuWIEC0YhmPoZOnnw4YdWsSdt/vk/FdciNK8w==" hashValue="k8YgYGwPung/3/wX4hfjBlg0oZGtxeNzxQu56qj2IyLcrPVEv2F/h9hdaSXQYa/uZs72gjlTevWWMAxEalRB2Q==" algorithmName="SHA-512" password="CC35"/>
  <autoFilter ref="C85:K370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110</v>
      </c>
      <c r="G1" s="139" t="s">
        <v>111</v>
      </c>
      <c r="H1" s="139"/>
      <c r="I1" s="140"/>
      <c r="J1" s="139" t="s">
        <v>112</v>
      </c>
      <c r="K1" s="138" t="s">
        <v>113</v>
      </c>
      <c r="L1" s="139" t="s">
        <v>114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100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82</v>
      </c>
    </row>
    <row r="4" ht="36.96" customHeight="1">
      <c r="B4" s="28"/>
      <c r="C4" s="29"/>
      <c r="D4" s="30" t="s">
        <v>115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Oprava podlah v dílnách areálu TSS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116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1211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26. 7. 2017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">
        <v>21</v>
      </c>
      <c r="K14" s="51"/>
    </row>
    <row r="15" s="1" customFormat="1" ht="18" customHeight="1">
      <c r="B15" s="46"/>
      <c r="C15" s="47"/>
      <c r="D15" s="47"/>
      <c r="E15" s="35" t="s">
        <v>29</v>
      </c>
      <c r="F15" s="47"/>
      <c r="G15" s="47"/>
      <c r="H15" s="47"/>
      <c r="I15" s="146" t="s">
        <v>30</v>
      </c>
      <c r="J15" s="35" t="s">
        <v>21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">
        <v>21</v>
      </c>
      <c r="K20" s="51"/>
    </row>
    <row r="21" s="1" customFormat="1" ht="18" customHeight="1">
      <c r="B21" s="46"/>
      <c r="C21" s="47"/>
      <c r="D21" s="47"/>
      <c r="E21" s="35" t="s">
        <v>34</v>
      </c>
      <c r="F21" s="47"/>
      <c r="G21" s="47"/>
      <c r="H21" s="47"/>
      <c r="I21" s="146" t="s">
        <v>30</v>
      </c>
      <c r="J21" s="35" t="s">
        <v>21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36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38</v>
      </c>
      <c r="E27" s="47"/>
      <c r="F27" s="47"/>
      <c r="G27" s="47"/>
      <c r="H27" s="47"/>
      <c r="I27" s="144"/>
      <c r="J27" s="155">
        <f>ROUND(J86,2)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40</v>
      </c>
      <c r="G29" s="47"/>
      <c r="H29" s="47"/>
      <c r="I29" s="156" t="s">
        <v>39</v>
      </c>
      <c r="J29" s="52" t="s">
        <v>41</v>
      </c>
      <c r="K29" s="51"/>
    </row>
    <row r="30" s="1" customFormat="1" ht="14.4" customHeight="1">
      <c r="B30" s="46"/>
      <c r="C30" s="47"/>
      <c r="D30" s="55" t="s">
        <v>42</v>
      </c>
      <c r="E30" s="55" t="s">
        <v>43</v>
      </c>
      <c r="F30" s="157">
        <f>ROUND(SUM(BE86:BE378), 2)</f>
        <v>0</v>
      </c>
      <c r="G30" s="47"/>
      <c r="H30" s="47"/>
      <c r="I30" s="158">
        <v>0.20999999999999999</v>
      </c>
      <c r="J30" s="157">
        <f>ROUND(ROUND((SUM(BE86:BE378)), 2)*I30, 2)</f>
        <v>0</v>
      </c>
      <c r="K30" s="51"/>
    </row>
    <row r="31" s="1" customFormat="1" ht="14.4" customHeight="1">
      <c r="B31" s="46"/>
      <c r="C31" s="47"/>
      <c r="D31" s="47"/>
      <c r="E31" s="55" t="s">
        <v>44</v>
      </c>
      <c r="F31" s="157">
        <f>ROUND(SUM(BF86:BF378), 2)</f>
        <v>0</v>
      </c>
      <c r="G31" s="47"/>
      <c r="H31" s="47"/>
      <c r="I31" s="158">
        <v>0.14999999999999999</v>
      </c>
      <c r="J31" s="157">
        <f>ROUND(ROUND((SUM(BF86:BF378)),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45</v>
      </c>
      <c r="F32" s="157">
        <f>ROUND(SUM(BG86:BG378),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46</v>
      </c>
      <c r="F33" s="157">
        <f>ROUND(SUM(BH86:BH378),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47</v>
      </c>
      <c r="F34" s="157">
        <f>ROUND(SUM(BI86:BI378),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48</v>
      </c>
      <c r="E36" s="98"/>
      <c r="F36" s="98"/>
      <c r="G36" s="161" t="s">
        <v>49</v>
      </c>
      <c r="H36" s="162" t="s">
        <v>50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118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Oprava podlah v dílnách areálu TSS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116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2017-133-08 - m.č.133 - dílna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ul.Soudní 988, Praha 4</v>
      </c>
      <c r="G49" s="47"/>
      <c r="H49" s="47"/>
      <c r="I49" s="146" t="s">
        <v>25</v>
      </c>
      <c r="J49" s="147" t="str">
        <f>IF(J12="","",J12)</f>
        <v>26. 7. 2017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Vězeňská služba ČR Soudní 1672/1a, Praha 4</v>
      </c>
      <c r="G51" s="47"/>
      <c r="H51" s="47"/>
      <c r="I51" s="146" t="s">
        <v>33</v>
      </c>
      <c r="J51" s="44" t="str">
        <f>E21</f>
        <v>Arch.Ing. Lubomír Hromádko, Lamačova 858,Praha 5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119</v>
      </c>
      <c r="D54" s="159"/>
      <c r="E54" s="159"/>
      <c r="F54" s="159"/>
      <c r="G54" s="159"/>
      <c r="H54" s="159"/>
      <c r="I54" s="173"/>
      <c r="J54" s="174" t="s">
        <v>120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121</v>
      </c>
      <c r="D56" s="47"/>
      <c r="E56" s="47"/>
      <c r="F56" s="47"/>
      <c r="G56" s="47"/>
      <c r="H56" s="47"/>
      <c r="I56" s="144"/>
      <c r="J56" s="155">
        <f>J86</f>
        <v>0</v>
      </c>
      <c r="K56" s="51"/>
      <c r="AU56" s="24" t="s">
        <v>122</v>
      </c>
    </row>
    <row r="57" s="7" customFormat="1" ht="24.96" customHeight="1">
      <c r="B57" s="177"/>
      <c r="C57" s="178"/>
      <c r="D57" s="179" t="s">
        <v>123</v>
      </c>
      <c r="E57" s="180"/>
      <c r="F57" s="180"/>
      <c r="G57" s="180"/>
      <c r="H57" s="180"/>
      <c r="I57" s="181"/>
      <c r="J57" s="182">
        <f>J87</f>
        <v>0</v>
      </c>
      <c r="K57" s="183"/>
    </row>
    <row r="58" s="8" customFormat="1" ht="19.92" customHeight="1">
      <c r="B58" s="184"/>
      <c r="C58" s="185"/>
      <c r="D58" s="186" t="s">
        <v>124</v>
      </c>
      <c r="E58" s="187"/>
      <c r="F58" s="187"/>
      <c r="G58" s="187"/>
      <c r="H58" s="187"/>
      <c r="I58" s="188"/>
      <c r="J58" s="189">
        <f>J88</f>
        <v>0</v>
      </c>
      <c r="K58" s="190"/>
    </row>
    <row r="59" s="8" customFormat="1" ht="19.92" customHeight="1">
      <c r="B59" s="184"/>
      <c r="C59" s="185"/>
      <c r="D59" s="186" t="s">
        <v>130</v>
      </c>
      <c r="E59" s="187"/>
      <c r="F59" s="187"/>
      <c r="G59" s="187"/>
      <c r="H59" s="187"/>
      <c r="I59" s="188"/>
      <c r="J59" s="189">
        <f>J94</f>
        <v>0</v>
      </c>
      <c r="K59" s="190"/>
    </row>
    <row r="60" s="8" customFormat="1" ht="19.92" customHeight="1">
      <c r="B60" s="184"/>
      <c r="C60" s="185"/>
      <c r="D60" s="186" t="s">
        <v>133</v>
      </c>
      <c r="E60" s="187"/>
      <c r="F60" s="187"/>
      <c r="G60" s="187"/>
      <c r="H60" s="187"/>
      <c r="I60" s="188"/>
      <c r="J60" s="189">
        <f>J144</f>
        <v>0</v>
      </c>
      <c r="K60" s="190"/>
    </row>
    <row r="61" s="8" customFormat="1" ht="19.92" customHeight="1">
      <c r="B61" s="184"/>
      <c r="C61" s="185"/>
      <c r="D61" s="186" t="s">
        <v>134</v>
      </c>
      <c r="E61" s="187"/>
      <c r="F61" s="187"/>
      <c r="G61" s="187"/>
      <c r="H61" s="187"/>
      <c r="I61" s="188"/>
      <c r="J61" s="189">
        <f>J184</f>
        <v>0</v>
      </c>
      <c r="K61" s="190"/>
    </row>
    <row r="62" s="8" customFormat="1" ht="19.92" customHeight="1">
      <c r="B62" s="184"/>
      <c r="C62" s="185"/>
      <c r="D62" s="186" t="s">
        <v>138</v>
      </c>
      <c r="E62" s="187"/>
      <c r="F62" s="187"/>
      <c r="G62" s="187"/>
      <c r="H62" s="187"/>
      <c r="I62" s="188"/>
      <c r="J62" s="189">
        <f>J238</f>
        <v>0</v>
      </c>
      <c r="K62" s="190"/>
    </row>
    <row r="63" s="8" customFormat="1" ht="19.92" customHeight="1">
      <c r="B63" s="184"/>
      <c r="C63" s="185"/>
      <c r="D63" s="186" t="s">
        <v>139</v>
      </c>
      <c r="E63" s="187"/>
      <c r="F63" s="187"/>
      <c r="G63" s="187"/>
      <c r="H63" s="187"/>
      <c r="I63" s="188"/>
      <c r="J63" s="189">
        <f>J248</f>
        <v>0</v>
      </c>
      <c r="K63" s="190"/>
    </row>
    <row r="64" s="7" customFormat="1" ht="24.96" customHeight="1">
      <c r="B64" s="177"/>
      <c r="C64" s="178"/>
      <c r="D64" s="179" t="s">
        <v>140</v>
      </c>
      <c r="E64" s="180"/>
      <c r="F64" s="180"/>
      <c r="G64" s="180"/>
      <c r="H64" s="180"/>
      <c r="I64" s="181"/>
      <c r="J64" s="182">
        <f>J250</f>
        <v>0</v>
      </c>
      <c r="K64" s="183"/>
    </row>
    <row r="65" s="8" customFormat="1" ht="19.92" customHeight="1">
      <c r="B65" s="184"/>
      <c r="C65" s="185"/>
      <c r="D65" s="186" t="s">
        <v>141</v>
      </c>
      <c r="E65" s="187"/>
      <c r="F65" s="187"/>
      <c r="G65" s="187"/>
      <c r="H65" s="187"/>
      <c r="I65" s="188"/>
      <c r="J65" s="189">
        <f>J251</f>
        <v>0</v>
      </c>
      <c r="K65" s="190"/>
    </row>
    <row r="66" s="8" customFormat="1" ht="19.92" customHeight="1">
      <c r="B66" s="184"/>
      <c r="C66" s="185"/>
      <c r="D66" s="186" t="s">
        <v>143</v>
      </c>
      <c r="E66" s="187"/>
      <c r="F66" s="187"/>
      <c r="G66" s="187"/>
      <c r="H66" s="187"/>
      <c r="I66" s="188"/>
      <c r="J66" s="189">
        <f>J306</f>
        <v>0</v>
      </c>
      <c r="K66" s="190"/>
    </row>
    <row r="67" s="1" customFormat="1" ht="21.84" customHeight="1">
      <c r="B67" s="46"/>
      <c r="C67" s="47"/>
      <c r="D67" s="47"/>
      <c r="E67" s="47"/>
      <c r="F67" s="47"/>
      <c r="G67" s="47"/>
      <c r="H67" s="47"/>
      <c r="I67" s="144"/>
      <c r="J67" s="47"/>
      <c r="K67" s="51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66"/>
      <c r="J68" s="68"/>
      <c r="K68" s="69"/>
    </row>
    <row r="72" s="1" customFormat="1" ht="6.96" customHeight="1">
      <c r="B72" s="70"/>
      <c r="C72" s="71"/>
      <c r="D72" s="71"/>
      <c r="E72" s="71"/>
      <c r="F72" s="71"/>
      <c r="G72" s="71"/>
      <c r="H72" s="71"/>
      <c r="I72" s="169"/>
      <c r="J72" s="71"/>
      <c r="K72" s="71"/>
      <c r="L72" s="72"/>
    </row>
    <row r="73" s="1" customFormat="1" ht="36.96" customHeight="1">
      <c r="B73" s="46"/>
      <c r="C73" s="73" t="s">
        <v>148</v>
      </c>
      <c r="D73" s="74"/>
      <c r="E73" s="74"/>
      <c r="F73" s="74"/>
      <c r="G73" s="74"/>
      <c r="H73" s="74"/>
      <c r="I73" s="191"/>
      <c r="J73" s="74"/>
      <c r="K73" s="74"/>
      <c r="L73" s="72"/>
    </row>
    <row r="74" s="1" customFormat="1" ht="6.96" customHeight="1">
      <c r="B74" s="46"/>
      <c r="C74" s="74"/>
      <c r="D74" s="74"/>
      <c r="E74" s="74"/>
      <c r="F74" s="74"/>
      <c r="G74" s="74"/>
      <c r="H74" s="74"/>
      <c r="I74" s="191"/>
      <c r="J74" s="74"/>
      <c r="K74" s="74"/>
      <c r="L74" s="72"/>
    </row>
    <row r="75" s="1" customFormat="1" ht="14.4" customHeight="1">
      <c r="B75" s="46"/>
      <c r="C75" s="76" t="s">
        <v>18</v>
      </c>
      <c r="D75" s="74"/>
      <c r="E75" s="74"/>
      <c r="F75" s="74"/>
      <c r="G75" s="74"/>
      <c r="H75" s="74"/>
      <c r="I75" s="191"/>
      <c r="J75" s="74"/>
      <c r="K75" s="74"/>
      <c r="L75" s="72"/>
    </row>
    <row r="76" s="1" customFormat="1" ht="16.5" customHeight="1">
      <c r="B76" s="46"/>
      <c r="C76" s="74"/>
      <c r="D76" s="74"/>
      <c r="E76" s="192" t="str">
        <f>E7</f>
        <v>Oprava podlah v dílnách areálu TSS</v>
      </c>
      <c r="F76" s="76"/>
      <c r="G76" s="76"/>
      <c r="H76" s="76"/>
      <c r="I76" s="191"/>
      <c r="J76" s="74"/>
      <c r="K76" s="74"/>
      <c r="L76" s="72"/>
    </row>
    <row r="77" s="1" customFormat="1" ht="14.4" customHeight="1">
      <c r="B77" s="46"/>
      <c r="C77" s="76" t="s">
        <v>116</v>
      </c>
      <c r="D77" s="74"/>
      <c r="E77" s="74"/>
      <c r="F77" s="74"/>
      <c r="G77" s="74"/>
      <c r="H77" s="74"/>
      <c r="I77" s="191"/>
      <c r="J77" s="74"/>
      <c r="K77" s="74"/>
      <c r="L77" s="72"/>
    </row>
    <row r="78" s="1" customFormat="1" ht="17.25" customHeight="1">
      <c r="B78" s="46"/>
      <c r="C78" s="74"/>
      <c r="D78" s="74"/>
      <c r="E78" s="82" t="str">
        <f>E9</f>
        <v>2017-133-08 - m.č.133 - dílna</v>
      </c>
      <c r="F78" s="74"/>
      <c r="G78" s="74"/>
      <c r="H78" s="74"/>
      <c r="I78" s="191"/>
      <c r="J78" s="74"/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191"/>
      <c r="J79" s="74"/>
      <c r="K79" s="74"/>
      <c r="L79" s="72"/>
    </row>
    <row r="80" s="1" customFormat="1" ht="18" customHeight="1">
      <c r="B80" s="46"/>
      <c r="C80" s="76" t="s">
        <v>23</v>
      </c>
      <c r="D80" s="74"/>
      <c r="E80" s="74"/>
      <c r="F80" s="193" t="str">
        <f>F12</f>
        <v>ul.Soudní 988, Praha 4</v>
      </c>
      <c r="G80" s="74"/>
      <c r="H80" s="74"/>
      <c r="I80" s="194" t="s">
        <v>25</v>
      </c>
      <c r="J80" s="85" t="str">
        <f>IF(J12="","",J12)</f>
        <v>26. 7. 2017</v>
      </c>
      <c r="K80" s="74"/>
      <c r="L80" s="72"/>
    </row>
    <row r="81" s="1" customFormat="1" ht="6.96" customHeight="1">
      <c r="B81" s="46"/>
      <c r="C81" s="74"/>
      <c r="D81" s="74"/>
      <c r="E81" s="74"/>
      <c r="F81" s="74"/>
      <c r="G81" s="74"/>
      <c r="H81" s="74"/>
      <c r="I81" s="191"/>
      <c r="J81" s="74"/>
      <c r="K81" s="74"/>
      <c r="L81" s="72"/>
    </row>
    <row r="82" s="1" customFormat="1">
      <c r="B82" s="46"/>
      <c r="C82" s="76" t="s">
        <v>27</v>
      </c>
      <c r="D82" s="74"/>
      <c r="E82" s="74"/>
      <c r="F82" s="193" t="str">
        <f>E15</f>
        <v>Vězeňská služba ČR Soudní 1672/1a, Praha 4</v>
      </c>
      <c r="G82" s="74"/>
      <c r="H82" s="74"/>
      <c r="I82" s="194" t="s">
        <v>33</v>
      </c>
      <c r="J82" s="193" t="str">
        <f>E21</f>
        <v>Arch.Ing. Lubomír Hromádko, Lamačova 858,Praha 5</v>
      </c>
      <c r="K82" s="74"/>
      <c r="L82" s="72"/>
    </row>
    <row r="83" s="1" customFormat="1" ht="14.4" customHeight="1">
      <c r="B83" s="46"/>
      <c r="C83" s="76" t="s">
        <v>31</v>
      </c>
      <c r="D83" s="74"/>
      <c r="E83" s="74"/>
      <c r="F83" s="193" t="str">
        <f>IF(E18="","",E18)</f>
        <v/>
      </c>
      <c r="G83" s="74"/>
      <c r="H83" s="74"/>
      <c r="I83" s="191"/>
      <c r="J83" s="74"/>
      <c r="K83" s="74"/>
      <c r="L83" s="72"/>
    </row>
    <row r="84" s="1" customFormat="1" ht="10.32" customHeight="1">
      <c r="B84" s="46"/>
      <c r="C84" s="74"/>
      <c r="D84" s="74"/>
      <c r="E84" s="74"/>
      <c r="F84" s="74"/>
      <c r="G84" s="74"/>
      <c r="H84" s="74"/>
      <c r="I84" s="191"/>
      <c r="J84" s="74"/>
      <c r="K84" s="74"/>
      <c r="L84" s="72"/>
    </row>
    <row r="85" s="9" customFormat="1" ht="29.28" customHeight="1">
      <c r="B85" s="195"/>
      <c r="C85" s="196" t="s">
        <v>149</v>
      </c>
      <c r="D85" s="197" t="s">
        <v>57</v>
      </c>
      <c r="E85" s="197" t="s">
        <v>53</v>
      </c>
      <c r="F85" s="197" t="s">
        <v>150</v>
      </c>
      <c r="G85" s="197" t="s">
        <v>151</v>
      </c>
      <c r="H85" s="197" t="s">
        <v>152</v>
      </c>
      <c r="I85" s="198" t="s">
        <v>153</v>
      </c>
      <c r="J85" s="197" t="s">
        <v>120</v>
      </c>
      <c r="K85" s="199" t="s">
        <v>154</v>
      </c>
      <c r="L85" s="200"/>
      <c r="M85" s="102" t="s">
        <v>155</v>
      </c>
      <c r="N85" s="103" t="s">
        <v>42</v>
      </c>
      <c r="O85" s="103" t="s">
        <v>156</v>
      </c>
      <c r="P85" s="103" t="s">
        <v>157</v>
      </c>
      <c r="Q85" s="103" t="s">
        <v>158</v>
      </c>
      <c r="R85" s="103" t="s">
        <v>159</v>
      </c>
      <c r="S85" s="103" t="s">
        <v>160</v>
      </c>
      <c r="T85" s="104" t="s">
        <v>161</v>
      </c>
    </row>
    <row r="86" s="1" customFormat="1" ht="29.28" customHeight="1">
      <c r="B86" s="46"/>
      <c r="C86" s="108" t="s">
        <v>121</v>
      </c>
      <c r="D86" s="74"/>
      <c r="E86" s="74"/>
      <c r="F86" s="74"/>
      <c r="G86" s="74"/>
      <c r="H86" s="74"/>
      <c r="I86" s="191"/>
      <c r="J86" s="201">
        <f>BK86</f>
        <v>0</v>
      </c>
      <c r="K86" s="74"/>
      <c r="L86" s="72"/>
      <c r="M86" s="105"/>
      <c r="N86" s="106"/>
      <c r="O86" s="106"/>
      <c r="P86" s="202">
        <f>P87+P250</f>
        <v>0</v>
      </c>
      <c r="Q86" s="106"/>
      <c r="R86" s="202">
        <f>R87+R250</f>
        <v>0.29979544000000002</v>
      </c>
      <c r="S86" s="106"/>
      <c r="T86" s="203">
        <f>T87+T250</f>
        <v>0.61599999999999999</v>
      </c>
      <c r="AT86" s="24" t="s">
        <v>71</v>
      </c>
      <c r="AU86" s="24" t="s">
        <v>122</v>
      </c>
      <c r="BK86" s="204">
        <f>BK87+BK250</f>
        <v>0</v>
      </c>
    </row>
    <row r="87" s="10" customFormat="1" ht="37.44" customHeight="1">
      <c r="B87" s="205"/>
      <c r="C87" s="206"/>
      <c r="D87" s="207" t="s">
        <v>71</v>
      </c>
      <c r="E87" s="208" t="s">
        <v>162</v>
      </c>
      <c r="F87" s="208" t="s">
        <v>163</v>
      </c>
      <c r="G87" s="206"/>
      <c r="H87" s="206"/>
      <c r="I87" s="209"/>
      <c r="J87" s="210">
        <f>BK87</f>
        <v>0</v>
      </c>
      <c r="K87" s="206"/>
      <c r="L87" s="211"/>
      <c r="M87" s="212"/>
      <c r="N87" s="213"/>
      <c r="O87" s="213"/>
      <c r="P87" s="214">
        <f>P88+P94+P144+P184+P238+P248</f>
        <v>0</v>
      </c>
      <c r="Q87" s="213"/>
      <c r="R87" s="214">
        <f>R88+R94+R144+R184+R238+R248</f>
        <v>0.16965</v>
      </c>
      <c r="S87" s="213"/>
      <c r="T87" s="215">
        <f>T88+T94+T144+T184+T238+T248</f>
        <v>0.61599999999999999</v>
      </c>
      <c r="AR87" s="216" t="s">
        <v>80</v>
      </c>
      <c r="AT87" s="217" t="s">
        <v>71</v>
      </c>
      <c r="AU87" s="217" t="s">
        <v>72</v>
      </c>
      <c r="AY87" s="216" t="s">
        <v>164</v>
      </c>
      <c r="BK87" s="218">
        <f>BK88+BK94+BK144+BK184+BK238+BK248</f>
        <v>0</v>
      </c>
    </row>
    <row r="88" s="10" customFormat="1" ht="19.92" customHeight="1">
      <c r="B88" s="205"/>
      <c r="C88" s="206"/>
      <c r="D88" s="207" t="s">
        <v>71</v>
      </c>
      <c r="E88" s="219" t="s">
        <v>80</v>
      </c>
      <c r="F88" s="219" t="s">
        <v>165</v>
      </c>
      <c r="G88" s="206"/>
      <c r="H88" s="206"/>
      <c r="I88" s="209"/>
      <c r="J88" s="220">
        <f>BK88</f>
        <v>0</v>
      </c>
      <c r="K88" s="206"/>
      <c r="L88" s="211"/>
      <c r="M88" s="212"/>
      <c r="N88" s="213"/>
      <c r="O88" s="213"/>
      <c r="P88" s="214">
        <f>SUM(P89:P93)</f>
        <v>0</v>
      </c>
      <c r="Q88" s="213"/>
      <c r="R88" s="214">
        <f>SUM(R89:R93)</f>
        <v>0.00032000000000000003</v>
      </c>
      <c r="S88" s="213"/>
      <c r="T88" s="215">
        <f>SUM(T89:T93)</f>
        <v>0.61599999999999999</v>
      </c>
      <c r="AR88" s="216" t="s">
        <v>80</v>
      </c>
      <c r="AT88" s="217" t="s">
        <v>71</v>
      </c>
      <c r="AU88" s="217" t="s">
        <v>80</v>
      </c>
      <c r="AY88" s="216" t="s">
        <v>164</v>
      </c>
      <c r="BK88" s="218">
        <f>SUM(BK89:BK93)</f>
        <v>0</v>
      </c>
    </row>
    <row r="89" s="1" customFormat="1" ht="38.25" customHeight="1">
      <c r="B89" s="46"/>
      <c r="C89" s="221" t="s">
        <v>80</v>
      </c>
      <c r="D89" s="221" t="s">
        <v>166</v>
      </c>
      <c r="E89" s="222" t="s">
        <v>167</v>
      </c>
      <c r="F89" s="223" t="s">
        <v>826</v>
      </c>
      <c r="G89" s="224" t="s">
        <v>169</v>
      </c>
      <c r="H89" s="225">
        <v>8</v>
      </c>
      <c r="I89" s="226"/>
      <c r="J89" s="227">
        <f>ROUND(I89*H89,2)</f>
        <v>0</v>
      </c>
      <c r="K89" s="223" t="s">
        <v>170</v>
      </c>
      <c r="L89" s="72"/>
      <c r="M89" s="228" t="s">
        <v>21</v>
      </c>
      <c r="N89" s="229" t="s">
        <v>43</v>
      </c>
      <c r="O89" s="47"/>
      <c r="P89" s="230">
        <f>O89*H89</f>
        <v>0</v>
      </c>
      <c r="Q89" s="230">
        <v>4.0000000000000003E-05</v>
      </c>
      <c r="R89" s="230">
        <f>Q89*H89</f>
        <v>0.00032000000000000003</v>
      </c>
      <c r="S89" s="230">
        <v>0.076999999999999999</v>
      </c>
      <c r="T89" s="231">
        <f>S89*H89</f>
        <v>0.61599999999999999</v>
      </c>
      <c r="AR89" s="24" t="s">
        <v>171</v>
      </c>
      <c r="AT89" s="24" t="s">
        <v>166</v>
      </c>
      <c r="AU89" s="24" t="s">
        <v>82</v>
      </c>
      <c r="AY89" s="24" t="s">
        <v>164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24" t="s">
        <v>80</v>
      </c>
      <c r="BK89" s="232">
        <f>ROUND(I89*H89,2)</f>
        <v>0</v>
      </c>
      <c r="BL89" s="24" t="s">
        <v>171</v>
      </c>
      <c r="BM89" s="24" t="s">
        <v>1212</v>
      </c>
    </row>
    <row r="90" s="11" customFormat="1">
      <c r="B90" s="233"/>
      <c r="C90" s="234"/>
      <c r="D90" s="235" t="s">
        <v>173</v>
      </c>
      <c r="E90" s="236" t="s">
        <v>21</v>
      </c>
      <c r="F90" s="237" t="s">
        <v>1213</v>
      </c>
      <c r="G90" s="234"/>
      <c r="H90" s="236" t="s">
        <v>21</v>
      </c>
      <c r="I90" s="238"/>
      <c r="J90" s="234"/>
      <c r="K90" s="234"/>
      <c r="L90" s="239"/>
      <c r="M90" s="240"/>
      <c r="N90" s="241"/>
      <c r="O90" s="241"/>
      <c r="P90" s="241"/>
      <c r="Q90" s="241"/>
      <c r="R90" s="241"/>
      <c r="S90" s="241"/>
      <c r="T90" s="242"/>
      <c r="AT90" s="243" t="s">
        <v>173</v>
      </c>
      <c r="AU90" s="243" t="s">
        <v>82</v>
      </c>
      <c r="AV90" s="11" t="s">
        <v>80</v>
      </c>
      <c r="AW90" s="11" t="s">
        <v>35</v>
      </c>
      <c r="AX90" s="11" t="s">
        <v>72</v>
      </c>
      <c r="AY90" s="243" t="s">
        <v>164</v>
      </c>
    </row>
    <row r="91" s="11" customFormat="1">
      <c r="B91" s="233"/>
      <c r="C91" s="234"/>
      <c r="D91" s="235" t="s">
        <v>173</v>
      </c>
      <c r="E91" s="236" t="s">
        <v>21</v>
      </c>
      <c r="F91" s="237" t="s">
        <v>829</v>
      </c>
      <c r="G91" s="234"/>
      <c r="H91" s="236" t="s">
        <v>21</v>
      </c>
      <c r="I91" s="238"/>
      <c r="J91" s="234"/>
      <c r="K91" s="234"/>
      <c r="L91" s="239"/>
      <c r="M91" s="240"/>
      <c r="N91" s="241"/>
      <c r="O91" s="241"/>
      <c r="P91" s="241"/>
      <c r="Q91" s="241"/>
      <c r="R91" s="241"/>
      <c r="S91" s="241"/>
      <c r="T91" s="242"/>
      <c r="AT91" s="243" t="s">
        <v>173</v>
      </c>
      <c r="AU91" s="243" t="s">
        <v>82</v>
      </c>
      <c r="AV91" s="11" t="s">
        <v>80</v>
      </c>
      <c r="AW91" s="11" t="s">
        <v>35</v>
      </c>
      <c r="AX91" s="11" t="s">
        <v>72</v>
      </c>
      <c r="AY91" s="243" t="s">
        <v>164</v>
      </c>
    </row>
    <row r="92" s="12" customFormat="1">
      <c r="B92" s="244"/>
      <c r="C92" s="245"/>
      <c r="D92" s="235" t="s">
        <v>173</v>
      </c>
      <c r="E92" s="246" t="s">
        <v>21</v>
      </c>
      <c r="F92" s="247" t="s">
        <v>210</v>
      </c>
      <c r="G92" s="245"/>
      <c r="H92" s="248">
        <v>8</v>
      </c>
      <c r="I92" s="249"/>
      <c r="J92" s="245"/>
      <c r="K92" s="245"/>
      <c r="L92" s="250"/>
      <c r="M92" s="251"/>
      <c r="N92" s="252"/>
      <c r="O92" s="252"/>
      <c r="P92" s="252"/>
      <c r="Q92" s="252"/>
      <c r="R92" s="252"/>
      <c r="S92" s="252"/>
      <c r="T92" s="253"/>
      <c r="AT92" s="254" t="s">
        <v>173</v>
      </c>
      <c r="AU92" s="254" t="s">
        <v>82</v>
      </c>
      <c r="AV92" s="12" t="s">
        <v>82</v>
      </c>
      <c r="AW92" s="12" t="s">
        <v>35</v>
      </c>
      <c r="AX92" s="12" t="s">
        <v>72</v>
      </c>
      <c r="AY92" s="254" t="s">
        <v>164</v>
      </c>
    </row>
    <row r="93" s="13" customFormat="1">
      <c r="B93" s="255"/>
      <c r="C93" s="256"/>
      <c r="D93" s="235" t="s">
        <v>173</v>
      </c>
      <c r="E93" s="257" t="s">
        <v>21</v>
      </c>
      <c r="F93" s="258" t="s">
        <v>177</v>
      </c>
      <c r="G93" s="256"/>
      <c r="H93" s="259">
        <v>8</v>
      </c>
      <c r="I93" s="260"/>
      <c r="J93" s="256"/>
      <c r="K93" s="256"/>
      <c r="L93" s="261"/>
      <c r="M93" s="262"/>
      <c r="N93" s="263"/>
      <c r="O93" s="263"/>
      <c r="P93" s="263"/>
      <c r="Q93" s="263"/>
      <c r="R93" s="263"/>
      <c r="S93" s="263"/>
      <c r="T93" s="264"/>
      <c r="AT93" s="265" t="s">
        <v>173</v>
      </c>
      <c r="AU93" s="265" t="s">
        <v>82</v>
      </c>
      <c r="AV93" s="13" t="s">
        <v>171</v>
      </c>
      <c r="AW93" s="13" t="s">
        <v>35</v>
      </c>
      <c r="AX93" s="13" t="s">
        <v>80</v>
      </c>
      <c r="AY93" s="265" t="s">
        <v>164</v>
      </c>
    </row>
    <row r="94" s="10" customFormat="1" ht="29.88" customHeight="1">
      <c r="B94" s="205"/>
      <c r="C94" s="206"/>
      <c r="D94" s="207" t="s">
        <v>71</v>
      </c>
      <c r="E94" s="219" t="s">
        <v>202</v>
      </c>
      <c r="F94" s="219" t="s">
        <v>306</v>
      </c>
      <c r="G94" s="206"/>
      <c r="H94" s="206"/>
      <c r="I94" s="209"/>
      <c r="J94" s="220">
        <f>BK94</f>
        <v>0</v>
      </c>
      <c r="K94" s="206"/>
      <c r="L94" s="211"/>
      <c r="M94" s="212"/>
      <c r="N94" s="213"/>
      <c r="O94" s="213"/>
      <c r="P94" s="214">
        <f>SUM(P95:P143)</f>
        <v>0</v>
      </c>
      <c r="Q94" s="213"/>
      <c r="R94" s="214">
        <f>SUM(R95:R143)</f>
        <v>0.097097799999999998</v>
      </c>
      <c r="S94" s="213"/>
      <c r="T94" s="215">
        <f>SUM(T95:T143)</f>
        <v>0</v>
      </c>
      <c r="AR94" s="216" t="s">
        <v>80</v>
      </c>
      <c r="AT94" s="217" t="s">
        <v>71</v>
      </c>
      <c r="AU94" s="217" t="s">
        <v>80</v>
      </c>
      <c r="AY94" s="216" t="s">
        <v>164</v>
      </c>
      <c r="BK94" s="218">
        <f>SUM(BK95:BK143)</f>
        <v>0</v>
      </c>
    </row>
    <row r="95" s="1" customFormat="1" ht="25.5" customHeight="1">
      <c r="B95" s="46"/>
      <c r="C95" s="221" t="s">
        <v>82</v>
      </c>
      <c r="D95" s="221" t="s">
        <v>166</v>
      </c>
      <c r="E95" s="222" t="s">
        <v>326</v>
      </c>
      <c r="F95" s="223" t="s">
        <v>327</v>
      </c>
      <c r="G95" s="224" t="s">
        <v>169</v>
      </c>
      <c r="H95" s="225">
        <v>8</v>
      </c>
      <c r="I95" s="226"/>
      <c r="J95" s="227">
        <f>ROUND(I95*H95,2)</f>
        <v>0</v>
      </c>
      <c r="K95" s="223" t="s">
        <v>21</v>
      </c>
      <c r="L95" s="72"/>
      <c r="M95" s="228" t="s">
        <v>21</v>
      </c>
      <c r="N95" s="229" t="s">
        <v>43</v>
      </c>
      <c r="O95" s="47"/>
      <c r="P95" s="230">
        <f>O95*H95</f>
        <v>0</v>
      </c>
      <c r="Q95" s="230">
        <v>0.010200000000000001</v>
      </c>
      <c r="R95" s="230">
        <f>Q95*H95</f>
        <v>0.081600000000000006</v>
      </c>
      <c r="S95" s="230">
        <v>0</v>
      </c>
      <c r="T95" s="231">
        <f>S95*H95</f>
        <v>0</v>
      </c>
      <c r="AR95" s="24" t="s">
        <v>171</v>
      </c>
      <c r="AT95" s="24" t="s">
        <v>166</v>
      </c>
      <c r="AU95" s="24" t="s">
        <v>82</v>
      </c>
      <c r="AY95" s="24" t="s">
        <v>164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24" t="s">
        <v>80</v>
      </c>
      <c r="BK95" s="232">
        <f>ROUND(I95*H95,2)</f>
        <v>0</v>
      </c>
      <c r="BL95" s="24" t="s">
        <v>171</v>
      </c>
      <c r="BM95" s="24" t="s">
        <v>1214</v>
      </c>
    </row>
    <row r="96" s="11" customFormat="1">
      <c r="B96" s="233"/>
      <c r="C96" s="234"/>
      <c r="D96" s="235" t="s">
        <v>173</v>
      </c>
      <c r="E96" s="236" t="s">
        <v>21</v>
      </c>
      <c r="F96" s="237" t="s">
        <v>1213</v>
      </c>
      <c r="G96" s="234"/>
      <c r="H96" s="236" t="s">
        <v>21</v>
      </c>
      <c r="I96" s="238"/>
      <c r="J96" s="234"/>
      <c r="K96" s="234"/>
      <c r="L96" s="239"/>
      <c r="M96" s="240"/>
      <c r="N96" s="241"/>
      <c r="O96" s="241"/>
      <c r="P96" s="241"/>
      <c r="Q96" s="241"/>
      <c r="R96" s="241"/>
      <c r="S96" s="241"/>
      <c r="T96" s="242"/>
      <c r="AT96" s="243" t="s">
        <v>173</v>
      </c>
      <c r="AU96" s="243" t="s">
        <v>82</v>
      </c>
      <c r="AV96" s="11" t="s">
        <v>80</v>
      </c>
      <c r="AW96" s="11" t="s">
        <v>35</v>
      </c>
      <c r="AX96" s="11" t="s">
        <v>72</v>
      </c>
      <c r="AY96" s="243" t="s">
        <v>164</v>
      </c>
    </row>
    <row r="97" s="11" customFormat="1">
      <c r="B97" s="233"/>
      <c r="C97" s="234"/>
      <c r="D97" s="235" t="s">
        <v>173</v>
      </c>
      <c r="E97" s="236" t="s">
        <v>21</v>
      </c>
      <c r="F97" s="237" t="s">
        <v>323</v>
      </c>
      <c r="G97" s="234"/>
      <c r="H97" s="236" t="s">
        <v>21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AT97" s="243" t="s">
        <v>173</v>
      </c>
      <c r="AU97" s="243" t="s">
        <v>82</v>
      </c>
      <c r="AV97" s="11" t="s">
        <v>80</v>
      </c>
      <c r="AW97" s="11" t="s">
        <v>35</v>
      </c>
      <c r="AX97" s="11" t="s">
        <v>72</v>
      </c>
      <c r="AY97" s="243" t="s">
        <v>164</v>
      </c>
    </row>
    <row r="98" s="11" customFormat="1">
      <c r="B98" s="233"/>
      <c r="C98" s="234"/>
      <c r="D98" s="235" t="s">
        <v>173</v>
      </c>
      <c r="E98" s="236" t="s">
        <v>21</v>
      </c>
      <c r="F98" s="237" t="s">
        <v>324</v>
      </c>
      <c r="G98" s="234"/>
      <c r="H98" s="236" t="s">
        <v>21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AT98" s="243" t="s">
        <v>173</v>
      </c>
      <c r="AU98" s="243" t="s">
        <v>82</v>
      </c>
      <c r="AV98" s="11" t="s">
        <v>80</v>
      </c>
      <c r="AW98" s="11" t="s">
        <v>35</v>
      </c>
      <c r="AX98" s="11" t="s">
        <v>72</v>
      </c>
      <c r="AY98" s="243" t="s">
        <v>164</v>
      </c>
    </row>
    <row r="99" s="12" customFormat="1">
      <c r="B99" s="244"/>
      <c r="C99" s="245"/>
      <c r="D99" s="235" t="s">
        <v>173</v>
      </c>
      <c r="E99" s="246" t="s">
        <v>21</v>
      </c>
      <c r="F99" s="247" t="s">
        <v>210</v>
      </c>
      <c r="G99" s="245"/>
      <c r="H99" s="248">
        <v>8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AT99" s="254" t="s">
        <v>173</v>
      </c>
      <c r="AU99" s="254" t="s">
        <v>82</v>
      </c>
      <c r="AV99" s="12" t="s">
        <v>82</v>
      </c>
      <c r="AW99" s="12" t="s">
        <v>35</v>
      </c>
      <c r="AX99" s="12" t="s">
        <v>72</v>
      </c>
      <c r="AY99" s="254" t="s">
        <v>164</v>
      </c>
    </row>
    <row r="100" s="11" customFormat="1">
      <c r="B100" s="233"/>
      <c r="C100" s="234"/>
      <c r="D100" s="235" t="s">
        <v>173</v>
      </c>
      <c r="E100" s="236" t="s">
        <v>21</v>
      </c>
      <c r="F100" s="237" t="s">
        <v>329</v>
      </c>
      <c r="G100" s="234"/>
      <c r="H100" s="236" t="s">
        <v>21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AT100" s="243" t="s">
        <v>173</v>
      </c>
      <c r="AU100" s="243" t="s">
        <v>82</v>
      </c>
      <c r="AV100" s="11" t="s">
        <v>80</v>
      </c>
      <c r="AW100" s="11" t="s">
        <v>35</v>
      </c>
      <c r="AX100" s="11" t="s">
        <v>72</v>
      </c>
      <c r="AY100" s="243" t="s">
        <v>164</v>
      </c>
    </row>
    <row r="101" s="13" customFormat="1">
      <c r="B101" s="255"/>
      <c r="C101" s="256"/>
      <c r="D101" s="235" t="s">
        <v>173</v>
      </c>
      <c r="E101" s="257" t="s">
        <v>21</v>
      </c>
      <c r="F101" s="258" t="s">
        <v>177</v>
      </c>
      <c r="G101" s="256"/>
      <c r="H101" s="259">
        <v>8</v>
      </c>
      <c r="I101" s="260"/>
      <c r="J101" s="256"/>
      <c r="K101" s="256"/>
      <c r="L101" s="261"/>
      <c r="M101" s="262"/>
      <c r="N101" s="263"/>
      <c r="O101" s="263"/>
      <c r="P101" s="263"/>
      <c r="Q101" s="263"/>
      <c r="R101" s="263"/>
      <c r="S101" s="263"/>
      <c r="T101" s="264"/>
      <c r="AT101" s="265" t="s">
        <v>173</v>
      </c>
      <c r="AU101" s="265" t="s">
        <v>82</v>
      </c>
      <c r="AV101" s="13" t="s">
        <v>171</v>
      </c>
      <c r="AW101" s="13" t="s">
        <v>35</v>
      </c>
      <c r="AX101" s="13" t="s">
        <v>80</v>
      </c>
      <c r="AY101" s="265" t="s">
        <v>164</v>
      </c>
    </row>
    <row r="102" s="1" customFormat="1" ht="25.5" customHeight="1">
      <c r="B102" s="46"/>
      <c r="C102" s="266" t="s">
        <v>185</v>
      </c>
      <c r="D102" s="266" t="s">
        <v>238</v>
      </c>
      <c r="E102" s="267" t="s">
        <v>338</v>
      </c>
      <c r="F102" s="268" t="s">
        <v>339</v>
      </c>
      <c r="G102" s="269" t="s">
        <v>340</v>
      </c>
      <c r="H102" s="270">
        <v>264</v>
      </c>
      <c r="I102" s="271"/>
      <c r="J102" s="272">
        <f>ROUND(I102*H102,2)</f>
        <v>0</v>
      </c>
      <c r="K102" s="268" t="s">
        <v>21</v>
      </c>
      <c r="L102" s="273"/>
      <c r="M102" s="274" t="s">
        <v>21</v>
      </c>
      <c r="N102" s="275" t="s">
        <v>43</v>
      </c>
      <c r="O102" s="47"/>
      <c r="P102" s="230">
        <f>O102*H102</f>
        <v>0</v>
      </c>
      <c r="Q102" s="230">
        <v>0</v>
      </c>
      <c r="R102" s="230">
        <f>Q102*H102</f>
        <v>0</v>
      </c>
      <c r="S102" s="230">
        <v>0</v>
      </c>
      <c r="T102" s="231">
        <f>S102*H102</f>
        <v>0</v>
      </c>
      <c r="AR102" s="24" t="s">
        <v>210</v>
      </c>
      <c r="AT102" s="24" t="s">
        <v>238</v>
      </c>
      <c r="AU102" s="24" t="s">
        <v>82</v>
      </c>
      <c r="AY102" s="24" t="s">
        <v>164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24" t="s">
        <v>80</v>
      </c>
      <c r="BK102" s="232">
        <f>ROUND(I102*H102,2)</f>
        <v>0</v>
      </c>
      <c r="BL102" s="24" t="s">
        <v>171</v>
      </c>
      <c r="BM102" s="24" t="s">
        <v>1215</v>
      </c>
    </row>
    <row r="103" s="11" customFormat="1">
      <c r="B103" s="233"/>
      <c r="C103" s="234"/>
      <c r="D103" s="235" t="s">
        <v>173</v>
      </c>
      <c r="E103" s="236" t="s">
        <v>21</v>
      </c>
      <c r="F103" s="237" t="s">
        <v>1213</v>
      </c>
      <c r="G103" s="234"/>
      <c r="H103" s="236" t="s">
        <v>21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AT103" s="243" t="s">
        <v>173</v>
      </c>
      <c r="AU103" s="243" t="s">
        <v>82</v>
      </c>
      <c r="AV103" s="11" t="s">
        <v>80</v>
      </c>
      <c r="AW103" s="11" t="s">
        <v>35</v>
      </c>
      <c r="AX103" s="11" t="s">
        <v>72</v>
      </c>
      <c r="AY103" s="243" t="s">
        <v>164</v>
      </c>
    </row>
    <row r="104" s="11" customFormat="1">
      <c r="B104" s="233"/>
      <c r="C104" s="234"/>
      <c r="D104" s="235" t="s">
        <v>173</v>
      </c>
      <c r="E104" s="236" t="s">
        <v>21</v>
      </c>
      <c r="F104" s="237" t="s">
        <v>323</v>
      </c>
      <c r="G104" s="234"/>
      <c r="H104" s="236" t="s">
        <v>21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AT104" s="243" t="s">
        <v>173</v>
      </c>
      <c r="AU104" s="243" t="s">
        <v>82</v>
      </c>
      <c r="AV104" s="11" t="s">
        <v>80</v>
      </c>
      <c r="AW104" s="11" t="s">
        <v>35</v>
      </c>
      <c r="AX104" s="11" t="s">
        <v>72</v>
      </c>
      <c r="AY104" s="243" t="s">
        <v>164</v>
      </c>
    </row>
    <row r="105" s="11" customFormat="1">
      <c r="B105" s="233"/>
      <c r="C105" s="234"/>
      <c r="D105" s="235" t="s">
        <v>173</v>
      </c>
      <c r="E105" s="236" t="s">
        <v>21</v>
      </c>
      <c r="F105" s="237" t="s">
        <v>324</v>
      </c>
      <c r="G105" s="234"/>
      <c r="H105" s="236" t="s">
        <v>21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AT105" s="243" t="s">
        <v>173</v>
      </c>
      <c r="AU105" s="243" t="s">
        <v>82</v>
      </c>
      <c r="AV105" s="11" t="s">
        <v>80</v>
      </c>
      <c r="AW105" s="11" t="s">
        <v>35</v>
      </c>
      <c r="AX105" s="11" t="s">
        <v>72</v>
      </c>
      <c r="AY105" s="243" t="s">
        <v>164</v>
      </c>
    </row>
    <row r="106" s="12" customFormat="1">
      <c r="B106" s="244"/>
      <c r="C106" s="245"/>
      <c r="D106" s="235" t="s">
        <v>173</v>
      </c>
      <c r="E106" s="246" t="s">
        <v>21</v>
      </c>
      <c r="F106" s="247" t="s">
        <v>1216</v>
      </c>
      <c r="G106" s="245"/>
      <c r="H106" s="248">
        <v>264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AT106" s="254" t="s">
        <v>173</v>
      </c>
      <c r="AU106" s="254" t="s">
        <v>82</v>
      </c>
      <c r="AV106" s="12" t="s">
        <v>82</v>
      </c>
      <c r="AW106" s="12" t="s">
        <v>35</v>
      </c>
      <c r="AX106" s="12" t="s">
        <v>72</v>
      </c>
      <c r="AY106" s="254" t="s">
        <v>164</v>
      </c>
    </row>
    <row r="107" s="11" customFormat="1">
      <c r="B107" s="233"/>
      <c r="C107" s="234"/>
      <c r="D107" s="235" t="s">
        <v>173</v>
      </c>
      <c r="E107" s="236" t="s">
        <v>21</v>
      </c>
      <c r="F107" s="237" t="s">
        <v>329</v>
      </c>
      <c r="G107" s="234"/>
      <c r="H107" s="236" t="s">
        <v>21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AT107" s="243" t="s">
        <v>173</v>
      </c>
      <c r="AU107" s="243" t="s">
        <v>82</v>
      </c>
      <c r="AV107" s="11" t="s">
        <v>80</v>
      </c>
      <c r="AW107" s="11" t="s">
        <v>35</v>
      </c>
      <c r="AX107" s="11" t="s">
        <v>72</v>
      </c>
      <c r="AY107" s="243" t="s">
        <v>164</v>
      </c>
    </row>
    <row r="108" s="13" customFormat="1">
      <c r="B108" s="255"/>
      <c r="C108" s="256"/>
      <c r="D108" s="235" t="s">
        <v>173</v>
      </c>
      <c r="E108" s="257" t="s">
        <v>21</v>
      </c>
      <c r="F108" s="258" t="s">
        <v>177</v>
      </c>
      <c r="G108" s="256"/>
      <c r="H108" s="259">
        <v>264</v>
      </c>
      <c r="I108" s="260"/>
      <c r="J108" s="256"/>
      <c r="K108" s="256"/>
      <c r="L108" s="261"/>
      <c r="M108" s="262"/>
      <c r="N108" s="263"/>
      <c r="O108" s="263"/>
      <c r="P108" s="263"/>
      <c r="Q108" s="263"/>
      <c r="R108" s="263"/>
      <c r="S108" s="263"/>
      <c r="T108" s="264"/>
      <c r="AT108" s="265" t="s">
        <v>173</v>
      </c>
      <c r="AU108" s="265" t="s">
        <v>82</v>
      </c>
      <c r="AV108" s="13" t="s">
        <v>171</v>
      </c>
      <c r="AW108" s="13" t="s">
        <v>35</v>
      </c>
      <c r="AX108" s="13" t="s">
        <v>80</v>
      </c>
      <c r="AY108" s="265" t="s">
        <v>164</v>
      </c>
    </row>
    <row r="109" s="1" customFormat="1" ht="16.5" customHeight="1">
      <c r="B109" s="46"/>
      <c r="C109" s="221" t="s">
        <v>171</v>
      </c>
      <c r="D109" s="221" t="s">
        <v>166</v>
      </c>
      <c r="E109" s="222" t="s">
        <v>347</v>
      </c>
      <c r="F109" s="223" t="s">
        <v>348</v>
      </c>
      <c r="G109" s="224" t="s">
        <v>169</v>
      </c>
      <c r="H109" s="225">
        <v>8</v>
      </c>
      <c r="I109" s="226"/>
      <c r="J109" s="227">
        <f>ROUND(I109*H109,2)</f>
        <v>0</v>
      </c>
      <c r="K109" s="223" t="s">
        <v>21</v>
      </c>
      <c r="L109" s="72"/>
      <c r="M109" s="228" t="s">
        <v>21</v>
      </c>
      <c r="N109" s="229" t="s">
        <v>43</v>
      </c>
      <c r="O109" s="47"/>
      <c r="P109" s="230">
        <f>O109*H109</f>
        <v>0</v>
      </c>
      <c r="Q109" s="230">
        <v>0</v>
      </c>
      <c r="R109" s="230">
        <f>Q109*H109</f>
        <v>0</v>
      </c>
      <c r="S109" s="230">
        <v>0</v>
      </c>
      <c r="T109" s="231">
        <f>S109*H109</f>
        <v>0</v>
      </c>
      <c r="AR109" s="24" t="s">
        <v>171</v>
      </c>
      <c r="AT109" s="24" t="s">
        <v>166</v>
      </c>
      <c r="AU109" s="24" t="s">
        <v>82</v>
      </c>
      <c r="AY109" s="24" t="s">
        <v>164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24" t="s">
        <v>80</v>
      </c>
      <c r="BK109" s="232">
        <f>ROUND(I109*H109,2)</f>
        <v>0</v>
      </c>
      <c r="BL109" s="24" t="s">
        <v>171</v>
      </c>
      <c r="BM109" s="24" t="s">
        <v>1217</v>
      </c>
    </row>
    <row r="110" s="11" customFormat="1">
      <c r="B110" s="233"/>
      <c r="C110" s="234"/>
      <c r="D110" s="235" t="s">
        <v>173</v>
      </c>
      <c r="E110" s="236" t="s">
        <v>21</v>
      </c>
      <c r="F110" s="237" t="s">
        <v>1213</v>
      </c>
      <c r="G110" s="234"/>
      <c r="H110" s="236" t="s">
        <v>21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AT110" s="243" t="s">
        <v>173</v>
      </c>
      <c r="AU110" s="243" t="s">
        <v>82</v>
      </c>
      <c r="AV110" s="11" t="s">
        <v>80</v>
      </c>
      <c r="AW110" s="11" t="s">
        <v>35</v>
      </c>
      <c r="AX110" s="11" t="s">
        <v>72</v>
      </c>
      <c r="AY110" s="243" t="s">
        <v>164</v>
      </c>
    </row>
    <row r="111" s="12" customFormat="1">
      <c r="B111" s="244"/>
      <c r="C111" s="245"/>
      <c r="D111" s="235" t="s">
        <v>173</v>
      </c>
      <c r="E111" s="246" t="s">
        <v>21</v>
      </c>
      <c r="F111" s="247" t="s">
        <v>21</v>
      </c>
      <c r="G111" s="245"/>
      <c r="H111" s="248">
        <v>0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AT111" s="254" t="s">
        <v>173</v>
      </c>
      <c r="AU111" s="254" t="s">
        <v>82</v>
      </c>
      <c r="AV111" s="12" t="s">
        <v>82</v>
      </c>
      <c r="AW111" s="12" t="s">
        <v>35</v>
      </c>
      <c r="AX111" s="12" t="s">
        <v>72</v>
      </c>
      <c r="AY111" s="254" t="s">
        <v>164</v>
      </c>
    </row>
    <row r="112" s="11" customFormat="1">
      <c r="B112" s="233"/>
      <c r="C112" s="234"/>
      <c r="D112" s="235" t="s">
        <v>173</v>
      </c>
      <c r="E112" s="236" t="s">
        <v>21</v>
      </c>
      <c r="F112" s="237" t="s">
        <v>323</v>
      </c>
      <c r="G112" s="234"/>
      <c r="H112" s="236" t="s">
        <v>21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AT112" s="243" t="s">
        <v>173</v>
      </c>
      <c r="AU112" s="243" t="s">
        <v>82</v>
      </c>
      <c r="AV112" s="11" t="s">
        <v>80</v>
      </c>
      <c r="AW112" s="11" t="s">
        <v>35</v>
      </c>
      <c r="AX112" s="11" t="s">
        <v>72</v>
      </c>
      <c r="AY112" s="243" t="s">
        <v>164</v>
      </c>
    </row>
    <row r="113" s="11" customFormat="1">
      <c r="B113" s="233"/>
      <c r="C113" s="234"/>
      <c r="D113" s="235" t="s">
        <v>173</v>
      </c>
      <c r="E113" s="236" t="s">
        <v>21</v>
      </c>
      <c r="F113" s="237" t="s">
        <v>350</v>
      </c>
      <c r="G113" s="234"/>
      <c r="H113" s="236" t="s">
        <v>21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AT113" s="243" t="s">
        <v>173</v>
      </c>
      <c r="AU113" s="243" t="s">
        <v>82</v>
      </c>
      <c r="AV113" s="11" t="s">
        <v>80</v>
      </c>
      <c r="AW113" s="11" t="s">
        <v>35</v>
      </c>
      <c r="AX113" s="11" t="s">
        <v>72</v>
      </c>
      <c r="AY113" s="243" t="s">
        <v>164</v>
      </c>
    </row>
    <row r="114" s="12" customFormat="1">
      <c r="B114" s="244"/>
      <c r="C114" s="245"/>
      <c r="D114" s="235" t="s">
        <v>173</v>
      </c>
      <c r="E114" s="246" t="s">
        <v>21</v>
      </c>
      <c r="F114" s="247" t="s">
        <v>210</v>
      </c>
      <c r="G114" s="245"/>
      <c r="H114" s="248">
        <v>8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AT114" s="254" t="s">
        <v>173</v>
      </c>
      <c r="AU114" s="254" t="s">
        <v>82</v>
      </c>
      <c r="AV114" s="12" t="s">
        <v>82</v>
      </c>
      <c r="AW114" s="12" t="s">
        <v>35</v>
      </c>
      <c r="AX114" s="12" t="s">
        <v>72</v>
      </c>
      <c r="AY114" s="254" t="s">
        <v>164</v>
      </c>
    </row>
    <row r="115" s="11" customFormat="1">
      <c r="B115" s="233"/>
      <c r="C115" s="234"/>
      <c r="D115" s="235" t="s">
        <v>173</v>
      </c>
      <c r="E115" s="236" t="s">
        <v>21</v>
      </c>
      <c r="F115" s="237" t="s">
        <v>351</v>
      </c>
      <c r="G115" s="234"/>
      <c r="H115" s="236" t="s">
        <v>21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AT115" s="243" t="s">
        <v>173</v>
      </c>
      <c r="AU115" s="243" t="s">
        <v>82</v>
      </c>
      <c r="AV115" s="11" t="s">
        <v>80</v>
      </c>
      <c r="AW115" s="11" t="s">
        <v>35</v>
      </c>
      <c r="AX115" s="11" t="s">
        <v>72</v>
      </c>
      <c r="AY115" s="243" t="s">
        <v>164</v>
      </c>
    </row>
    <row r="116" s="13" customFormat="1">
      <c r="B116" s="255"/>
      <c r="C116" s="256"/>
      <c r="D116" s="235" t="s">
        <v>173</v>
      </c>
      <c r="E116" s="257" t="s">
        <v>21</v>
      </c>
      <c r="F116" s="258" t="s">
        <v>177</v>
      </c>
      <c r="G116" s="256"/>
      <c r="H116" s="259">
        <v>8</v>
      </c>
      <c r="I116" s="260"/>
      <c r="J116" s="256"/>
      <c r="K116" s="256"/>
      <c r="L116" s="261"/>
      <c r="M116" s="262"/>
      <c r="N116" s="263"/>
      <c r="O116" s="263"/>
      <c r="P116" s="263"/>
      <c r="Q116" s="263"/>
      <c r="R116" s="263"/>
      <c r="S116" s="263"/>
      <c r="T116" s="264"/>
      <c r="AT116" s="265" t="s">
        <v>173</v>
      </c>
      <c r="AU116" s="265" t="s">
        <v>82</v>
      </c>
      <c r="AV116" s="13" t="s">
        <v>171</v>
      </c>
      <c r="AW116" s="13" t="s">
        <v>35</v>
      </c>
      <c r="AX116" s="13" t="s">
        <v>80</v>
      </c>
      <c r="AY116" s="265" t="s">
        <v>164</v>
      </c>
    </row>
    <row r="117" s="1" customFormat="1" ht="16.5" customHeight="1">
      <c r="B117" s="46"/>
      <c r="C117" s="266" t="s">
        <v>198</v>
      </c>
      <c r="D117" s="266" t="s">
        <v>238</v>
      </c>
      <c r="E117" s="267" t="s">
        <v>353</v>
      </c>
      <c r="F117" s="268" t="s">
        <v>354</v>
      </c>
      <c r="G117" s="269" t="s">
        <v>340</v>
      </c>
      <c r="H117" s="270">
        <v>48</v>
      </c>
      <c r="I117" s="271"/>
      <c r="J117" s="272">
        <f>ROUND(I117*H117,2)</f>
        <v>0</v>
      </c>
      <c r="K117" s="268" t="s">
        <v>21</v>
      </c>
      <c r="L117" s="273"/>
      <c r="M117" s="274" t="s">
        <v>21</v>
      </c>
      <c r="N117" s="275" t="s">
        <v>43</v>
      </c>
      <c r="O117" s="47"/>
      <c r="P117" s="230">
        <f>O117*H117</f>
        <v>0</v>
      </c>
      <c r="Q117" s="230">
        <v>0</v>
      </c>
      <c r="R117" s="230">
        <f>Q117*H117</f>
        <v>0</v>
      </c>
      <c r="S117" s="230">
        <v>0</v>
      </c>
      <c r="T117" s="231">
        <f>S117*H117</f>
        <v>0</v>
      </c>
      <c r="AR117" s="24" t="s">
        <v>210</v>
      </c>
      <c r="AT117" s="24" t="s">
        <v>238</v>
      </c>
      <c r="AU117" s="24" t="s">
        <v>82</v>
      </c>
      <c r="AY117" s="24" t="s">
        <v>164</v>
      </c>
      <c r="BE117" s="232">
        <f>IF(N117="základní",J117,0)</f>
        <v>0</v>
      </c>
      <c r="BF117" s="232">
        <f>IF(N117="snížená",J117,0)</f>
        <v>0</v>
      </c>
      <c r="BG117" s="232">
        <f>IF(N117="zákl. přenesená",J117,0)</f>
        <v>0</v>
      </c>
      <c r="BH117" s="232">
        <f>IF(N117="sníž. přenesená",J117,0)</f>
        <v>0</v>
      </c>
      <c r="BI117" s="232">
        <f>IF(N117="nulová",J117,0)</f>
        <v>0</v>
      </c>
      <c r="BJ117" s="24" t="s">
        <v>80</v>
      </c>
      <c r="BK117" s="232">
        <f>ROUND(I117*H117,2)</f>
        <v>0</v>
      </c>
      <c r="BL117" s="24" t="s">
        <v>171</v>
      </c>
      <c r="BM117" s="24" t="s">
        <v>1218</v>
      </c>
    </row>
    <row r="118" s="11" customFormat="1">
      <c r="B118" s="233"/>
      <c r="C118" s="234"/>
      <c r="D118" s="235" t="s">
        <v>173</v>
      </c>
      <c r="E118" s="236" t="s">
        <v>21</v>
      </c>
      <c r="F118" s="237" t="s">
        <v>1213</v>
      </c>
      <c r="G118" s="234"/>
      <c r="H118" s="236" t="s">
        <v>21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AT118" s="243" t="s">
        <v>173</v>
      </c>
      <c r="AU118" s="243" t="s">
        <v>82</v>
      </c>
      <c r="AV118" s="11" t="s">
        <v>80</v>
      </c>
      <c r="AW118" s="11" t="s">
        <v>35</v>
      </c>
      <c r="AX118" s="11" t="s">
        <v>72</v>
      </c>
      <c r="AY118" s="243" t="s">
        <v>164</v>
      </c>
    </row>
    <row r="119" s="12" customFormat="1">
      <c r="B119" s="244"/>
      <c r="C119" s="245"/>
      <c r="D119" s="235" t="s">
        <v>173</v>
      </c>
      <c r="E119" s="246" t="s">
        <v>21</v>
      </c>
      <c r="F119" s="247" t="s">
        <v>21</v>
      </c>
      <c r="G119" s="245"/>
      <c r="H119" s="248">
        <v>0</v>
      </c>
      <c r="I119" s="249"/>
      <c r="J119" s="245"/>
      <c r="K119" s="245"/>
      <c r="L119" s="250"/>
      <c r="M119" s="251"/>
      <c r="N119" s="252"/>
      <c r="O119" s="252"/>
      <c r="P119" s="252"/>
      <c r="Q119" s="252"/>
      <c r="R119" s="252"/>
      <c r="S119" s="252"/>
      <c r="T119" s="253"/>
      <c r="AT119" s="254" t="s">
        <v>173</v>
      </c>
      <c r="AU119" s="254" t="s">
        <v>82</v>
      </c>
      <c r="AV119" s="12" t="s">
        <v>82</v>
      </c>
      <c r="AW119" s="12" t="s">
        <v>35</v>
      </c>
      <c r="AX119" s="12" t="s">
        <v>72</v>
      </c>
      <c r="AY119" s="254" t="s">
        <v>164</v>
      </c>
    </row>
    <row r="120" s="11" customFormat="1">
      <c r="B120" s="233"/>
      <c r="C120" s="234"/>
      <c r="D120" s="235" t="s">
        <v>173</v>
      </c>
      <c r="E120" s="236" t="s">
        <v>21</v>
      </c>
      <c r="F120" s="237" t="s">
        <v>323</v>
      </c>
      <c r="G120" s="234"/>
      <c r="H120" s="236" t="s">
        <v>21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AT120" s="243" t="s">
        <v>173</v>
      </c>
      <c r="AU120" s="243" t="s">
        <v>82</v>
      </c>
      <c r="AV120" s="11" t="s">
        <v>80</v>
      </c>
      <c r="AW120" s="11" t="s">
        <v>35</v>
      </c>
      <c r="AX120" s="11" t="s">
        <v>72</v>
      </c>
      <c r="AY120" s="243" t="s">
        <v>164</v>
      </c>
    </row>
    <row r="121" s="11" customFormat="1">
      <c r="B121" s="233"/>
      <c r="C121" s="234"/>
      <c r="D121" s="235" t="s">
        <v>173</v>
      </c>
      <c r="E121" s="236" t="s">
        <v>21</v>
      </c>
      <c r="F121" s="237" t="s">
        <v>350</v>
      </c>
      <c r="G121" s="234"/>
      <c r="H121" s="236" t="s">
        <v>21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AT121" s="243" t="s">
        <v>173</v>
      </c>
      <c r="AU121" s="243" t="s">
        <v>82</v>
      </c>
      <c r="AV121" s="11" t="s">
        <v>80</v>
      </c>
      <c r="AW121" s="11" t="s">
        <v>35</v>
      </c>
      <c r="AX121" s="11" t="s">
        <v>72</v>
      </c>
      <c r="AY121" s="243" t="s">
        <v>164</v>
      </c>
    </row>
    <row r="122" s="12" customFormat="1">
      <c r="B122" s="244"/>
      <c r="C122" s="245"/>
      <c r="D122" s="235" t="s">
        <v>173</v>
      </c>
      <c r="E122" s="246" t="s">
        <v>21</v>
      </c>
      <c r="F122" s="247" t="s">
        <v>1219</v>
      </c>
      <c r="G122" s="245"/>
      <c r="H122" s="248">
        <v>48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AT122" s="254" t="s">
        <v>173</v>
      </c>
      <c r="AU122" s="254" t="s">
        <v>82</v>
      </c>
      <c r="AV122" s="12" t="s">
        <v>82</v>
      </c>
      <c r="AW122" s="12" t="s">
        <v>35</v>
      </c>
      <c r="AX122" s="12" t="s">
        <v>72</v>
      </c>
      <c r="AY122" s="254" t="s">
        <v>164</v>
      </c>
    </row>
    <row r="123" s="11" customFormat="1">
      <c r="B123" s="233"/>
      <c r="C123" s="234"/>
      <c r="D123" s="235" t="s">
        <v>173</v>
      </c>
      <c r="E123" s="236" t="s">
        <v>21</v>
      </c>
      <c r="F123" s="237" t="s">
        <v>351</v>
      </c>
      <c r="G123" s="234"/>
      <c r="H123" s="236" t="s">
        <v>21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AT123" s="243" t="s">
        <v>173</v>
      </c>
      <c r="AU123" s="243" t="s">
        <v>82</v>
      </c>
      <c r="AV123" s="11" t="s">
        <v>80</v>
      </c>
      <c r="AW123" s="11" t="s">
        <v>35</v>
      </c>
      <c r="AX123" s="11" t="s">
        <v>72</v>
      </c>
      <c r="AY123" s="243" t="s">
        <v>164</v>
      </c>
    </row>
    <row r="124" s="13" customFormat="1">
      <c r="B124" s="255"/>
      <c r="C124" s="256"/>
      <c r="D124" s="235" t="s">
        <v>173</v>
      </c>
      <c r="E124" s="257" t="s">
        <v>21</v>
      </c>
      <c r="F124" s="258" t="s">
        <v>177</v>
      </c>
      <c r="G124" s="256"/>
      <c r="H124" s="259">
        <v>48</v>
      </c>
      <c r="I124" s="260"/>
      <c r="J124" s="256"/>
      <c r="K124" s="256"/>
      <c r="L124" s="261"/>
      <c r="M124" s="262"/>
      <c r="N124" s="263"/>
      <c r="O124" s="263"/>
      <c r="P124" s="263"/>
      <c r="Q124" s="263"/>
      <c r="R124" s="263"/>
      <c r="S124" s="263"/>
      <c r="T124" s="264"/>
      <c r="AT124" s="265" t="s">
        <v>173</v>
      </c>
      <c r="AU124" s="265" t="s">
        <v>82</v>
      </c>
      <c r="AV124" s="13" t="s">
        <v>171</v>
      </c>
      <c r="AW124" s="13" t="s">
        <v>35</v>
      </c>
      <c r="AX124" s="13" t="s">
        <v>80</v>
      </c>
      <c r="AY124" s="265" t="s">
        <v>164</v>
      </c>
    </row>
    <row r="125" s="1" customFormat="1" ht="25.5" customHeight="1">
      <c r="B125" s="46"/>
      <c r="C125" s="221" t="s">
        <v>202</v>
      </c>
      <c r="D125" s="221" t="s">
        <v>166</v>
      </c>
      <c r="E125" s="222" t="s">
        <v>837</v>
      </c>
      <c r="F125" s="223" t="s">
        <v>838</v>
      </c>
      <c r="G125" s="224" t="s">
        <v>287</v>
      </c>
      <c r="H125" s="225">
        <v>12.6</v>
      </c>
      <c r="I125" s="226"/>
      <c r="J125" s="227">
        <f>ROUND(I125*H125,2)</f>
        <v>0</v>
      </c>
      <c r="K125" s="223" t="s">
        <v>170</v>
      </c>
      <c r="L125" s="72"/>
      <c r="M125" s="228" t="s">
        <v>21</v>
      </c>
      <c r="N125" s="229" t="s">
        <v>43</v>
      </c>
      <c r="O125" s="47"/>
      <c r="P125" s="230">
        <f>O125*H125</f>
        <v>0</v>
      </c>
      <c r="Q125" s="230">
        <v>0.0011999999999999999</v>
      </c>
      <c r="R125" s="230">
        <f>Q125*H125</f>
        <v>0.015119999999999998</v>
      </c>
      <c r="S125" s="230">
        <v>0</v>
      </c>
      <c r="T125" s="231">
        <f>S125*H125</f>
        <v>0</v>
      </c>
      <c r="AR125" s="24" t="s">
        <v>171</v>
      </c>
      <c r="AT125" s="24" t="s">
        <v>166</v>
      </c>
      <c r="AU125" s="24" t="s">
        <v>82</v>
      </c>
      <c r="AY125" s="24" t="s">
        <v>164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24" t="s">
        <v>80</v>
      </c>
      <c r="BK125" s="232">
        <f>ROUND(I125*H125,2)</f>
        <v>0</v>
      </c>
      <c r="BL125" s="24" t="s">
        <v>171</v>
      </c>
      <c r="BM125" s="24" t="s">
        <v>1220</v>
      </c>
    </row>
    <row r="126" s="11" customFormat="1">
      <c r="B126" s="233"/>
      <c r="C126" s="234"/>
      <c r="D126" s="235" t="s">
        <v>173</v>
      </c>
      <c r="E126" s="236" t="s">
        <v>21</v>
      </c>
      <c r="F126" s="237" t="s">
        <v>1213</v>
      </c>
      <c r="G126" s="234"/>
      <c r="H126" s="236" t="s">
        <v>21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173</v>
      </c>
      <c r="AU126" s="243" t="s">
        <v>82</v>
      </c>
      <c r="AV126" s="11" t="s">
        <v>80</v>
      </c>
      <c r="AW126" s="11" t="s">
        <v>35</v>
      </c>
      <c r="AX126" s="11" t="s">
        <v>72</v>
      </c>
      <c r="AY126" s="243" t="s">
        <v>164</v>
      </c>
    </row>
    <row r="127" s="11" customFormat="1">
      <c r="B127" s="233"/>
      <c r="C127" s="234"/>
      <c r="D127" s="235" t="s">
        <v>173</v>
      </c>
      <c r="E127" s="236" t="s">
        <v>21</v>
      </c>
      <c r="F127" s="237" t="s">
        <v>1221</v>
      </c>
      <c r="G127" s="234"/>
      <c r="H127" s="236" t="s">
        <v>21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AT127" s="243" t="s">
        <v>173</v>
      </c>
      <c r="AU127" s="243" t="s">
        <v>82</v>
      </c>
      <c r="AV127" s="11" t="s">
        <v>80</v>
      </c>
      <c r="AW127" s="11" t="s">
        <v>35</v>
      </c>
      <c r="AX127" s="11" t="s">
        <v>72</v>
      </c>
      <c r="AY127" s="243" t="s">
        <v>164</v>
      </c>
    </row>
    <row r="128" s="11" customFormat="1">
      <c r="B128" s="233"/>
      <c r="C128" s="234"/>
      <c r="D128" s="235" t="s">
        <v>173</v>
      </c>
      <c r="E128" s="236" t="s">
        <v>21</v>
      </c>
      <c r="F128" s="237" t="s">
        <v>925</v>
      </c>
      <c r="G128" s="234"/>
      <c r="H128" s="236" t="s">
        <v>21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173</v>
      </c>
      <c r="AU128" s="243" t="s">
        <v>82</v>
      </c>
      <c r="AV128" s="11" t="s">
        <v>80</v>
      </c>
      <c r="AW128" s="11" t="s">
        <v>35</v>
      </c>
      <c r="AX128" s="11" t="s">
        <v>72</v>
      </c>
      <c r="AY128" s="243" t="s">
        <v>164</v>
      </c>
    </row>
    <row r="129" s="12" customFormat="1">
      <c r="B129" s="244"/>
      <c r="C129" s="245"/>
      <c r="D129" s="235" t="s">
        <v>173</v>
      </c>
      <c r="E129" s="246" t="s">
        <v>21</v>
      </c>
      <c r="F129" s="247" t="s">
        <v>1222</v>
      </c>
      <c r="G129" s="245"/>
      <c r="H129" s="248">
        <v>12.6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AT129" s="254" t="s">
        <v>173</v>
      </c>
      <c r="AU129" s="254" t="s">
        <v>82</v>
      </c>
      <c r="AV129" s="12" t="s">
        <v>82</v>
      </c>
      <c r="AW129" s="12" t="s">
        <v>35</v>
      </c>
      <c r="AX129" s="12" t="s">
        <v>72</v>
      </c>
      <c r="AY129" s="254" t="s">
        <v>164</v>
      </c>
    </row>
    <row r="130" s="12" customFormat="1">
      <c r="B130" s="244"/>
      <c r="C130" s="245"/>
      <c r="D130" s="235" t="s">
        <v>173</v>
      </c>
      <c r="E130" s="246" t="s">
        <v>21</v>
      </c>
      <c r="F130" s="247" t="s">
        <v>21</v>
      </c>
      <c r="G130" s="245"/>
      <c r="H130" s="248">
        <v>0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AT130" s="254" t="s">
        <v>173</v>
      </c>
      <c r="AU130" s="254" t="s">
        <v>82</v>
      </c>
      <c r="AV130" s="12" t="s">
        <v>82</v>
      </c>
      <c r="AW130" s="12" t="s">
        <v>35</v>
      </c>
      <c r="AX130" s="12" t="s">
        <v>72</v>
      </c>
      <c r="AY130" s="254" t="s">
        <v>164</v>
      </c>
    </row>
    <row r="131" s="13" customFormat="1">
      <c r="B131" s="255"/>
      <c r="C131" s="256"/>
      <c r="D131" s="235" t="s">
        <v>173</v>
      </c>
      <c r="E131" s="257" t="s">
        <v>21</v>
      </c>
      <c r="F131" s="258" t="s">
        <v>177</v>
      </c>
      <c r="G131" s="256"/>
      <c r="H131" s="259">
        <v>12.6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AT131" s="265" t="s">
        <v>173</v>
      </c>
      <c r="AU131" s="265" t="s">
        <v>82</v>
      </c>
      <c r="AV131" s="13" t="s">
        <v>171</v>
      </c>
      <c r="AW131" s="13" t="s">
        <v>35</v>
      </c>
      <c r="AX131" s="13" t="s">
        <v>80</v>
      </c>
      <c r="AY131" s="265" t="s">
        <v>164</v>
      </c>
    </row>
    <row r="132" s="1" customFormat="1" ht="16.5" customHeight="1">
      <c r="B132" s="46"/>
      <c r="C132" s="221" t="s">
        <v>206</v>
      </c>
      <c r="D132" s="221" t="s">
        <v>166</v>
      </c>
      <c r="E132" s="222" t="s">
        <v>358</v>
      </c>
      <c r="F132" s="223" t="s">
        <v>359</v>
      </c>
      <c r="G132" s="224" t="s">
        <v>169</v>
      </c>
      <c r="H132" s="225">
        <v>8</v>
      </c>
      <c r="I132" s="226"/>
      <c r="J132" s="227">
        <f>ROUND(I132*H132,2)</f>
        <v>0</v>
      </c>
      <c r="K132" s="223" t="s">
        <v>170</v>
      </c>
      <c r="L132" s="72"/>
      <c r="M132" s="228" t="s">
        <v>21</v>
      </c>
      <c r="N132" s="229" t="s">
        <v>43</v>
      </c>
      <c r="O132" s="47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AR132" s="24" t="s">
        <v>171</v>
      </c>
      <c r="AT132" s="24" t="s">
        <v>166</v>
      </c>
      <c r="AU132" s="24" t="s">
        <v>82</v>
      </c>
      <c r="AY132" s="24" t="s">
        <v>164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24" t="s">
        <v>80</v>
      </c>
      <c r="BK132" s="232">
        <f>ROUND(I132*H132,2)</f>
        <v>0</v>
      </c>
      <c r="BL132" s="24" t="s">
        <v>171</v>
      </c>
      <c r="BM132" s="24" t="s">
        <v>1223</v>
      </c>
    </row>
    <row r="133" s="11" customFormat="1">
      <c r="B133" s="233"/>
      <c r="C133" s="234"/>
      <c r="D133" s="235" t="s">
        <v>173</v>
      </c>
      <c r="E133" s="236" t="s">
        <v>21</v>
      </c>
      <c r="F133" s="237" t="s">
        <v>1213</v>
      </c>
      <c r="G133" s="234"/>
      <c r="H133" s="236" t="s">
        <v>21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173</v>
      </c>
      <c r="AU133" s="243" t="s">
        <v>82</v>
      </c>
      <c r="AV133" s="11" t="s">
        <v>80</v>
      </c>
      <c r="AW133" s="11" t="s">
        <v>35</v>
      </c>
      <c r="AX133" s="11" t="s">
        <v>72</v>
      </c>
      <c r="AY133" s="243" t="s">
        <v>164</v>
      </c>
    </row>
    <row r="134" s="11" customFormat="1">
      <c r="B134" s="233"/>
      <c r="C134" s="234"/>
      <c r="D134" s="235" t="s">
        <v>173</v>
      </c>
      <c r="E134" s="236" t="s">
        <v>21</v>
      </c>
      <c r="F134" s="237" t="s">
        <v>323</v>
      </c>
      <c r="G134" s="234"/>
      <c r="H134" s="236" t="s">
        <v>21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AT134" s="243" t="s">
        <v>173</v>
      </c>
      <c r="AU134" s="243" t="s">
        <v>82</v>
      </c>
      <c r="AV134" s="11" t="s">
        <v>80</v>
      </c>
      <c r="AW134" s="11" t="s">
        <v>35</v>
      </c>
      <c r="AX134" s="11" t="s">
        <v>72</v>
      </c>
      <c r="AY134" s="243" t="s">
        <v>164</v>
      </c>
    </row>
    <row r="135" s="11" customFormat="1">
      <c r="B135" s="233"/>
      <c r="C135" s="234"/>
      <c r="D135" s="235" t="s">
        <v>173</v>
      </c>
      <c r="E135" s="236" t="s">
        <v>21</v>
      </c>
      <c r="F135" s="237" t="s">
        <v>361</v>
      </c>
      <c r="G135" s="234"/>
      <c r="H135" s="236" t="s">
        <v>21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AT135" s="243" t="s">
        <v>173</v>
      </c>
      <c r="AU135" s="243" t="s">
        <v>82</v>
      </c>
      <c r="AV135" s="11" t="s">
        <v>80</v>
      </c>
      <c r="AW135" s="11" t="s">
        <v>35</v>
      </c>
      <c r="AX135" s="11" t="s">
        <v>72</v>
      </c>
      <c r="AY135" s="243" t="s">
        <v>164</v>
      </c>
    </row>
    <row r="136" s="12" customFormat="1">
      <c r="B136" s="244"/>
      <c r="C136" s="245"/>
      <c r="D136" s="235" t="s">
        <v>173</v>
      </c>
      <c r="E136" s="246" t="s">
        <v>21</v>
      </c>
      <c r="F136" s="247" t="s">
        <v>210</v>
      </c>
      <c r="G136" s="245"/>
      <c r="H136" s="248">
        <v>8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AT136" s="254" t="s">
        <v>173</v>
      </c>
      <c r="AU136" s="254" t="s">
        <v>82</v>
      </c>
      <c r="AV136" s="12" t="s">
        <v>82</v>
      </c>
      <c r="AW136" s="12" t="s">
        <v>35</v>
      </c>
      <c r="AX136" s="12" t="s">
        <v>72</v>
      </c>
      <c r="AY136" s="254" t="s">
        <v>164</v>
      </c>
    </row>
    <row r="137" s="13" customFormat="1">
      <c r="B137" s="255"/>
      <c r="C137" s="256"/>
      <c r="D137" s="235" t="s">
        <v>173</v>
      </c>
      <c r="E137" s="257" t="s">
        <v>21</v>
      </c>
      <c r="F137" s="258" t="s">
        <v>177</v>
      </c>
      <c r="G137" s="256"/>
      <c r="H137" s="259">
        <v>8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AT137" s="265" t="s">
        <v>173</v>
      </c>
      <c r="AU137" s="265" t="s">
        <v>82</v>
      </c>
      <c r="AV137" s="13" t="s">
        <v>171</v>
      </c>
      <c r="AW137" s="13" t="s">
        <v>35</v>
      </c>
      <c r="AX137" s="13" t="s">
        <v>80</v>
      </c>
      <c r="AY137" s="265" t="s">
        <v>164</v>
      </c>
    </row>
    <row r="138" s="1" customFormat="1" ht="25.5" customHeight="1">
      <c r="B138" s="46"/>
      <c r="C138" s="221" t="s">
        <v>210</v>
      </c>
      <c r="D138" s="221" t="s">
        <v>166</v>
      </c>
      <c r="E138" s="222" t="s">
        <v>363</v>
      </c>
      <c r="F138" s="223" t="s">
        <v>364</v>
      </c>
      <c r="G138" s="224" t="s">
        <v>287</v>
      </c>
      <c r="H138" s="225">
        <v>37.780000000000001</v>
      </c>
      <c r="I138" s="226"/>
      <c r="J138" s="227">
        <f>ROUND(I138*H138,2)</f>
        <v>0</v>
      </c>
      <c r="K138" s="223" t="s">
        <v>170</v>
      </c>
      <c r="L138" s="72"/>
      <c r="M138" s="228" t="s">
        <v>21</v>
      </c>
      <c r="N138" s="229" t="s">
        <v>43</v>
      </c>
      <c r="O138" s="47"/>
      <c r="P138" s="230">
        <f>O138*H138</f>
        <v>0</v>
      </c>
      <c r="Q138" s="230">
        <v>1.0000000000000001E-05</v>
      </c>
      <c r="R138" s="230">
        <f>Q138*H138</f>
        <v>0.00037780000000000002</v>
      </c>
      <c r="S138" s="230">
        <v>0</v>
      </c>
      <c r="T138" s="231">
        <f>S138*H138</f>
        <v>0</v>
      </c>
      <c r="AR138" s="24" t="s">
        <v>171</v>
      </c>
      <c r="AT138" s="24" t="s">
        <v>166</v>
      </c>
      <c r="AU138" s="24" t="s">
        <v>82</v>
      </c>
      <c r="AY138" s="24" t="s">
        <v>164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24" t="s">
        <v>80</v>
      </c>
      <c r="BK138" s="232">
        <f>ROUND(I138*H138,2)</f>
        <v>0</v>
      </c>
      <c r="BL138" s="24" t="s">
        <v>171</v>
      </c>
      <c r="BM138" s="24" t="s">
        <v>1224</v>
      </c>
    </row>
    <row r="139" s="11" customFormat="1">
      <c r="B139" s="233"/>
      <c r="C139" s="234"/>
      <c r="D139" s="235" t="s">
        <v>173</v>
      </c>
      <c r="E139" s="236" t="s">
        <v>21</v>
      </c>
      <c r="F139" s="237" t="s">
        <v>1213</v>
      </c>
      <c r="G139" s="234"/>
      <c r="H139" s="236" t="s">
        <v>21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AT139" s="243" t="s">
        <v>173</v>
      </c>
      <c r="AU139" s="243" t="s">
        <v>82</v>
      </c>
      <c r="AV139" s="11" t="s">
        <v>80</v>
      </c>
      <c r="AW139" s="11" t="s">
        <v>35</v>
      </c>
      <c r="AX139" s="11" t="s">
        <v>72</v>
      </c>
      <c r="AY139" s="243" t="s">
        <v>164</v>
      </c>
    </row>
    <row r="140" s="11" customFormat="1">
      <c r="B140" s="233"/>
      <c r="C140" s="234"/>
      <c r="D140" s="235" t="s">
        <v>173</v>
      </c>
      <c r="E140" s="236" t="s">
        <v>21</v>
      </c>
      <c r="F140" s="237" t="s">
        <v>366</v>
      </c>
      <c r="G140" s="234"/>
      <c r="H140" s="236" t="s">
        <v>21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173</v>
      </c>
      <c r="AU140" s="243" t="s">
        <v>82</v>
      </c>
      <c r="AV140" s="11" t="s">
        <v>80</v>
      </c>
      <c r="AW140" s="11" t="s">
        <v>35</v>
      </c>
      <c r="AX140" s="11" t="s">
        <v>72</v>
      </c>
      <c r="AY140" s="243" t="s">
        <v>164</v>
      </c>
    </row>
    <row r="141" s="11" customFormat="1">
      <c r="B141" s="233"/>
      <c r="C141" s="234"/>
      <c r="D141" s="235" t="s">
        <v>173</v>
      </c>
      <c r="E141" s="236" t="s">
        <v>21</v>
      </c>
      <c r="F141" s="237" t="s">
        <v>367</v>
      </c>
      <c r="G141" s="234"/>
      <c r="H141" s="236" t="s">
        <v>21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AT141" s="243" t="s">
        <v>173</v>
      </c>
      <c r="AU141" s="243" t="s">
        <v>82</v>
      </c>
      <c r="AV141" s="11" t="s">
        <v>80</v>
      </c>
      <c r="AW141" s="11" t="s">
        <v>35</v>
      </c>
      <c r="AX141" s="11" t="s">
        <v>72</v>
      </c>
      <c r="AY141" s="243" t="s">
        <v>164</v>
      </c>
    </row>
    <row r="142" s="12" customFormat="1">
      <c r="B142" s="244"/>
      <c r="C142" s="245"/>
      <c r="D142" s="235" t="s">
        <v>173</v>
      </c>
      <c r="E142" s="246" t="s">
        <v>21</v>
      </c>
      <c r="F142" s="247" t="s">
        <v>1225</v>
      </c>
      <c r="G142" s="245"/>
      <c r="H142" s="248">
        <v>37.780000000000001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AT142" s="254" t="s">
        <v>173</v>
      </c>
      <c r="AU142" s="254" t="s">
        <v>82</v>
      </c>
      <c r="AV142" s="12" t="s">
        <v>82</v>
      </c>
      <c r="AW142" s="12" t="s">
        <v>35</v>
      </c>
      <c r="AX142" s="12" t="s">
        <v>72</v>
      </c>
      <c r="AY142" s="254" t="s">
        <v>164</v>
      </c>
    </row>
    <row r="143" s="13" customFormat="1">
      <c r="B143" s="255"/>
      <c r="C143" s="256"/>
      <c r="D143" s="235" t="s">
        <v>173</v>
      </c>
      <c r="E143" s="257" t="s">
        <v>21</v>
      </c>
      <c r="F143" s="258" t="s">
        <v>177</v>
      </c>
      <c r="G143" s="256"/>
      <c r="H143" s="259">
        <v>37.780000000000001</v>
      </c>
      <c r="I143" s="260"/>
      <c r="J143" s="256"/>
      <c r="K143" s="256"/>
      <c r="L143" s="261"/>
      <c r="M143" s="262"/>
      <c r="N143" s="263"/>
      <c r="O143" s="263"/>
      <c r="P143" s="263"/>
      <c r="Q143" s="263"/>
      <c r="R143" s="263"/>
      <c r="S143" s="263"/>
      <c r="T143" s="264"/>
      <c r="AT143" s="265" t="s">
        <v>173</v>
      </c>
      <c r="AU143" s="265" t="s">
        <v>82</v>
      </c>
      <c r="AV143" s="13" t="s">
        <v>171</v>
      </c>
      <c r="AW143" s="13" t="s">
        <v>35</v>
      </c>
      <c r="AX143" s="13" t="s">
        <v>80</v>
      </c>
      <c r="AY143" s="265" t="s">
        <v>164</v>
      </c>
    </row>
    <row r="144" s="10" customFormat="1" ht="29.88" customHeight="1">
      <c r="B144" s="205"/>
      <c r="C144" s="206"/>
      <c r="D144" s="207" t="s">
        <v>71</v>
      </c>
      <c r="E144" s="219" t="s">
        <v>395</v>
      </c>
      <c r="F144" s="219" t="s">
        <v>396</v>
      </c>
      <c r="G144" s="206"/>
      <c r="H144" s="206"/>
      <c r="I144" s="209"/>
      <c r="J144" s="220">
        <f>BK144</f>
        <v>0</v>
      </c>
      <c r="K144" s="206"/>
      <c r="L144" s="211"/>
      <c r="M144" s="212"/>
      <c r="N144" s="213"/>
      <c r="O144" s="213"/>
      <c r="P144" s="214">
        <f>SUM(P145:P183)</f>
        <v>0</v>
      </c>
      <c r="Q144" s="213"/>
      <c r="R144" s="214">
        <f>SUM(R145:R183)</f>
        <v>0.065240199999999998</v>
      </c>
      <c r="S144" s="213"/>
      <c r="T144" s="215">
        <f>SUM(T145:T183)</f>
        <v>0</v>
      </c>
      <c r="AR144" s="216" t="s">
        <v>80</v>
      </c>
      <c r="AT144" s="217" t="s">
        <v>71</v>
      </c>
      <c r="AU144" s="217" t="s">
        <v>80</v>
      </c>
      <c r="AY144" s="216" t="s">
        <v>164</v>
      </c>
      <c r="BK144" s="218">
        <f>SUM(BK145:BK183)</f>
        <v>0</v>
      </c>
    </row>
    <row r="145" s="1" customFormat="1" ht="38.25" customHeight="1">
      <c r="B145" s="46"/>
      <c r="C145" s="221" t="s">
        <v>215</v>
      </c>
      <c r="D145" s="221" t="s">
        <v>166</v>
      </c>
      <c r="E145" s="222" t="s">
        <v>398</v>
      </c>
      <c r="F145" s="223" t="s">
        <v>399</v>
      </c>
      <c r="G145" s="224" t="s">
        <v>287</v>
      </c>
      <c r="H145" s="225">
        <v>37.780000000000001</v>
      </c>
      <c r="I145" s="226"/>
      <c r="J145" s="227">
        <f>ROUND(I145*H145,2)</f>
        <v>0</v>
      </c>
      <c r="K145" s="223" t="s">
        <v>21</v>
      </c>
      <c r="L145" s="72"/>
      <c r="M145" s="228" t="s">
        <v>21</v>
      </c>
      <c r="N145" s="229" t="s">
        <v>43</v>
      </c>
      <c r="O145" s="47"/>
      <c r="P145" s="230">
        <f>O145*H145</f>
        <v>0</v>
      </c>
      <c r="Q145" s="230">
        <v>9.0000000000000006E-05</v>
      </c>
      <c r="R145" s="230">
        <f>Q145*H145</f>
        <v>0.0034002000000000004</v>
      </c>
      <c r="S145" s="230">
        <v>0</v>
      </c>
      <c r="T145" s="231">
        <f>S145*H145</f>
        <v>0</v>
      </c>
      <c r="AR145" s="24" t="s">
        <v>171</v>
      </c>
      <c r="AT145" s="24" t="s">
        <v>166</v>
      </c>
      <c r="AU145" s="24" t="s">
        <v>82</v>
      </c>
      <c r="AY145" s="24" t="s">
        <v>164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24" t="s">
        <v>80</v>
      </c>
      <c r="BK145" s="232">
        <f>ROUND(I145*H145,2)</f>
        <v>0</v>
      </c>
      <c r="BL145" s="24" t="s">
        <v>171</v>
      </c>
      <c r="BM145" s="24" t="s">
        <v>1226</v>
      </c>
    </row>
    <row r="146" s="11" customFormat="1">
      <c r="B146" s="233"/>
      <c r="C146" s="234"/>
      <c r="D146" s="235" t="s">
        <v>173</v>
      </c>
      <c r="E146" s="236" t="s">
        <v>21</v>
      </c>
      <c r="F146" s="237" t="s">
        <v>1213</v>
      </c>
      <c r="G146" s="234"/>
      <c r="H146" s="236" t="s">
        <v>21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173</v>
      </c>
      <c r="AU146" s="243" t="s">
        <v>82</v>
      </c>
      <c r="AV146" s="11" t="s">
        <v>80</v>
      </c>
      <c r="AW146" s="11" t="s">
        <v>35</v>
      </c>
      <c r="AX146" s="11" t="s">
        <v>72</v>
      </c>
      <c r="AY146" s="243" t="s">
        <v>164</v>
      </c>
    </row>
    <row r="147" s="11" customFormat="1">
      <c r="B147" s="233"/>
      <c r="C147" s="234"/>
      <c r="D147" s="235" t="s">
        <v>173</v>
      </c>
      <c r="E147" s="236" t="s">
        <v>21</v>
      </c>
      <c r="F147" s="237" t="s">
        <v>366</v>
      </c>
      <c r="G147" s="234"/>
      <c r="H147" s="236" t="s">
        <v>21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AT147" s="243" t="s">
        <v>173</v>
      </c>
      <c r="AU147" s="243" t="s">
        <v>82</v>
      </c>
      <c r="AV147" s="11" t="s">
        <v>80</v>
      </c>
      <c r="AW147" s="11" t="s">
        <v>35</v>
      </c>
      <c r="AX147" s="11" t="s">
        <v>72</v>
      </c>
      <c r="AY147" s="243" t="s">
        <v>164</v>
      </c>
    </row>
    <row r="148" s="11" customFormat="1">
      <c r="B148" s="233"/>
      <c r="C148" s="234"/>
      <c r="D148" s="235" t="s">
        <v>173</v>
      </c>
      <c r="E148" s="236" t="s">
        <v>21</v>
      </c>
      <c r="F148" s="237" t="s">
        <v>401</v>
      </c>
      <c r="G148" s="234"/>
      <c r="H148" s="236" t="s">
        <v>21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AT148" s="243" t="s">
        <v>173</v>
      </c>
      <c r="AU148" s="243" t="s">
        <v>82</v>
      </c>
      <c r="AV148" s="11" t="s">
        <v>80</v>
      </c>
      <c r="AW148" s="11" t="s">
        <v>35</v>
      </c>
      <c r="AX148" s="11" t="s">
        <v>72</v>
      </c>
      <c r="AY148" s="243" t="s">
        <v>164</v>
      </c>
    </row>
    <row r="149" s="12" customFormat="1">
      <c r="B149" s="244"/>
      <c r="C149" s="245"/>
      <c r="D149" s="235" t="s">
        <v>173</v>
      </c>
      <c r="E149" s="246" t="s">
        <v>21</v>
      </c>
      <c r="F149" s="247" t="s">
        <v>1225</v>
      </c>
      <c r="G149" s="245"/>
      <c r="H149" s="248">
        <v>37.780000000000001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AT149" s="254" t="s">
        <v>173</v>
      </c>
      <c r="AU149" s="254" t="s">
        <v>82</v>
      </c>
      <c r="AV149" s="12" t="s">
        <v>82</v>
      </c>
      <c r="AW149" s="12" t="s">
        <v>35</v>
      </c>
      <c r="AX149" s="12" t="s">
        <v>72</v>
      </c>
      <c r="AY149" s="254" t="s">
        <v>164</v>
      </c>
    </row>
    <row r="150" s="11" customFormat="1">
      <c r="B150" s="233"/>
      <c r="C150" s="234"/>
      <c r="D150" s="235" t="s">
        <v>173</v>
      </c>
      <c r="E150" s="236" t="s">
        <v>21</v>
      </c>
      <c r="F150" s="237" t="s">
        <v>402</v>
      </c>
      <c r="G150" s="234"/>
      <c r="H150" s="236" t="s">
        <v>21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AT150" s="243" t="s">
        <v>173</v>
      </c>
      <c r="AU150" s="243" t="s">
        <v>82</v>
      </c>
      <c r="AV150" s="11" t="s">
        <v>80</v>
      </c>
      <c r="AW150" s="11" t="s">
        <v>35</v>
      </c>
      <c r="AX150" s="11" t="s">
        <v>72</v>
      </c>
      <c r="AY150" s="243" t="s">
        <v>164</v>
      </c>
    </row>
    <row r="151" s="13" customFormat="1">
      <c r="B151" s="255"/>
      <c r="C151" s="256"/>
      <c r="D151" s="235" t="s">
        <v>173</v>
      </c>
      <c r="E151" s="257" t="s">
        <v>21</v>
      </c>
      <c r="F151" s="258" t="s">
        <v>177</v>
      </c>
      <c r="G151" s="256"/>
      <c r="H151" s="259">
        <v>37.780000000000001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AT151" s="265" t="s">
        <v>173</v>
      </c>
      <c r="AU151" s="265" t="s">
        <v>82</v>
      </c>
      <c r="AV151" s="13" t="s">
        <v>171</v>
      </c>
      <c r="AW151" s="13" t="s">
        <v>35</v>
      </c>
      <c r="AX151" s="13" t="s">
        <v>80</v>
      </c>
      <c r="AY151" s="265" t="s">
        <v>164</v>
      </c>
    </row>
    <row r="152" s="1" customFormat="1" ht="25.5" customHeight="1">
      <c r="B152" s="46"/>
      <c r="C152" s="266" t="s">
        <v>221</v>
      </c>
      <c r="D152" s="266" t="s">
        <v>238</v>
      </c>
      <c r="E152" s="267" t="s">
        <v>404</v>
      </c>
      <c r="F152" s="268" t="s">
        <v>405</v>
      </c>
      <c r="G152" s="269" t="s">
        <v>406</v>
      </c>
      <c r="H152" s="270">
        <v>13</v>
      </c>
      <c r="I152" s="271"/>
      <c r="J152" s="272">
        <f>ROUND(I152*H152,2)</f>
        <v>0</v>
      </c>
      <c r="K152" s="268" t="s">
        <v>21</v>
      </c>
      <c r="L152" s="273"/>
      <c r="M152" s="274" t="s">
        <v>21</v>
      </c>
      <c r="N152" s="275" t="s">
        <v>43</v>
      </c>
      <c r="O152" s="47"/>
      <c r="P152" s="230">
        <f>O152*H152</f>
        <v>0</v>
      </c>
      <c r="Q152" s="230">
        <v>0.00059999999999999995</v>
      </c>
      <c r="R152" s="230">
        <f>Q152*H152</f>
        <v>0.0077999999999999996</v>
      </c>
      <c r="S152" s="230">
        <v>0</v>
      </c>
      <c r="T152" s="231">
        <f>S152*H152</f>
        <v>0</v>
      </c>
      <c r="AR152" s="24" t="s">
        <v>210</v>
      </c>
      <c r="AT152" s="24" t="s">
        <v>238</v>
      </c>
      <c r="AU152" s="24" t="s">
        <v>82</v>
      </c>
      <c r="AY152" s="24" t="s">
        <v>164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24" t="s">
        <v>80</v>
      </c>
      <c r="BK152" s="232">
        <f>ROUND(I152*H152,2)</f>
        <v>0</v>
      </c>
      <c r="BL152" s="24" t="s">
        <v>171</v>
      </c>
      <c r="BM152" s="24" t="s">
        <v>1227</v>
      </c>
    </row>
    <row r="153" s="11" customFormat="1">
      <c r="B153" s="233"/>
      <c r="C153" s="234"/>
      <c r="D153" s="235" t="s">
        <v>173</v>
      </c>
      <c r="E153" s="236" t="s">
        <v>21</v>
      </c>
      <c r="F153" s="237" t="s">
        <v>1213</v>
      </c>
      <c r="G153" s="234"/>
      <c r="H153" s="236" t="s">
        <v>21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AT153" s="243" t="s">
        <v>173</v>
      </c>
      <c r="AU153" s="243" t="s">
        <v>82</v>
      </c>
      <c r="AV153" s="11" t="s">
        <v>80</v>
      </c>
      <c r="AW153" s="11" t="s">
        <v>35</v>
      </c>
      <c r="AX153" s="11" t="s">
        <v>72</v>
      </c>
      <c r="AY153" s="243" t="s">
        <v>164</v>
      </c>
    </row>
    <row r="154" s="11" customFormat="1">
      <c r="B154" s="233"/>
      <c r="C154" s="234"/>
      <c r="D154" s="235" t="s">
        <v>173</v>
      </c>
      <c r="E154" s="236" t="s">
        <v>21</v>
      </c>
      <c r="F154" s="237" t="s">
        <v>366</v>
      </c>
      <c r="G154" s="234"/>
      <c r="H154" s="236" t="s">
        <v>21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AT154" s="243" t="s">
        <v>173</v>
      </c>
      <c r="AU154" s="243" t="s">
        <v>82</v>
      </c>
      <c r="AV154" s="11" t="s">
        <v>80</v>
      </c>
      <c r="AW154" s="11" t="s">
        <v>35</v>
      </c>
      <c r="AX154" s="11" t="s">
        <v>72</v>
      </c>
      <c r="AY154" s="243" t="s">
        <v>164</v>
      </c>
    </row>
    <row r="155" s="11" customFormat="1">
      <c r="B155" s="233"/>
      <c r="C155" s="234"/>
      <c r="D155" s="235" t="s">
        <v>173</v>
      </c>
      <c r="E155" s="236" t="s">
        <v>21</v>
      </c>
      <c r="F155" s="237" t="s">
        <v>401</v>
      </c>
      <c r="G155" s="234"/>
      <c r="H155" s="236" t="s">
        <v>21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AT155" s="243" t="s">
        <v>173</v>
      </c>
      <c r="AU155" s="243" t="s">
        <v>82</v>
      </c>
      <c r="AV155" s="11" t="s">
        <v>80</v>
      </c>
      <c r="AW155" s="11" t="s">
        <v>35</v>
      </c>
      <c r="AX155" s="11" t="s">
        <v>72</v>
      </c>
      <c r="AY155" s="243" t="s">
        <v>164</v>
      </c>
    </row>
    <row r="156" s="12" customFormat="1">
      <c r="B156" s="244"/>
      <c r="C156" s="245"/>
      <c r="D156" s="235" t="s">
        <v>173</v>
      </c>
      <c r="E156" s="246" t="s">
        <v>21</v>
      </c>
      <c r="F156" s="247" t="s">
        <v>1225</v>
      </c>
      <c r="G156" s="245"/>
      <c r="H156" s="248">
        <v>37.780000000000001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AT156" s="254" t="s">
        <v>173</v>
      </c>
      <c r="AU156" s="254" t="s">
        <v>82</v>
      </c>
      <c r="AV156" s="12" t="s">
        <v>82</v>
      </c>
      <c r="AW156" s="12" t="s">
        <v>35</v>
      </c>
      <c r="AX156" s="12" t="s">
        <v>72</v>
      </c>
      <c r="AY156" s="254" t="s">
        <v>164</v>
      </c>
    </row>
    <row r="157" s="11" customFormat="1">
      <c r="B157" s="233"/>
      <c r="C157" s="234"/>
      <c r="D157" s="235" t="s">
        <v>173</v>
      </c>
      <c r="E157" s="236" t="s">
        <v>21</v>
      </c>
      <c r="F157" s="237" t="s">
        <v>402</v>
      </c>
      <c r="G157" s="234"/>
      <c r="H157" s="236" t="s">
        <v>21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AT157" s="243" t="s">
        <v>173</v>
      </c>
      <c r="AU157" s="243" t="s">
        <v>82</v>
      </c>
      <c r="AV157" s="11" t="s">
        <v>80</v>
      </c>
      <c r="AW157" s="11" t="s">
        <v>35</v>
      </c>
      <c r="AX157" s="11" t="s">
        <v>72</v>
      </c>
      <c r="AY157" s="243" t="s">
        <v>164</v>
      </c>
    </row>
    <row r="158" s="12" customFormat="1">
      <c r="B158" s="244"/>
      <c r="C158" s="245"/>
      <c r="D158" s="235" t="s">
        <v>173</v>
      </c>
      <c r="E158" s="246" t="s">
        <v>21</v>
      </c>
      <c r="F158" s="247" t="s">
        <v>21</v>
      </c>
      <c r="G158" s="245"/>
      <c r="H158" s="248">
        <v>0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AT158" s="254" t="s">
        <v>173</v>
      </c>
      <c r="AU158" s="254" t="s">
        <v>82</v>
      </c>
      <c r="AV158" s="12" t="s">
        <v>82</v>
      </c>
      <c r="AW158" s="12" t="s">
        <v>35</v>
      </c>
      <c r="AX158" s="12" t="s">
        <v>72</v>
      </c>
      <c r="AY158" s="254" t="s">
        <v>164</v>
      </c>
    </row>
    <row r="159" s="14" customFormat="1">
      <c r="B159" s="276"/>
      <c r="C159" s="277"/>
      <c r="D159" s="235" t="s">
        <v>173</v>
      </c>
      <c r="E159" s="278" t="s">
        <v>21</v>
      </c>
      <c r="F159" s="279" t="s">
        <v>293</v>
      </c>
      <c r="G159" s="277"/>
      <c r="H159" s="280">
        <v>37.780000000000001</v>
      </c>
      <c r="I159" s="281"/>
      <c r="J159" s="277"/>
      <c r="K159" s="277"/>
      <c r="L159" s="282"/>
      <c r="M159" s="283"/>
      <c r="N159" s="284"/>
      <c r="O159" s="284"/>
      <c r="P159" s="284"/>
      <c r="Q159" s="284"/>
      <c r="R159" s="284"/>
      <c r="S159" s="284"/>
      <c r="T159" s="285"/>
      <c r="AT159" s="286" t="s">
        <v>173</v>
      </c>
      <c r="AU159" s="286" t="s">
        <v>82</v>
      </c>
      <c r="AV159" s="14" t="s">
        <v>185</v>
      </c>
      <c r="AW159" s="14" t="s">
        <v>35</v>
      </c>
      <c r="AX159" s="14" t="s">
        <v>72</v>
      </c>
      <c r="AY159" s="286" t="s">
        <v>164</v>
      </c>
    </row>
    <row r="160" s="11" customFormat="1">
      <c r="B160" s="233"/>
      <c r="C160" s="234"/>
      <c r="D160" s="235" t="s">
        <v>173</v>
      </c>
      <c r="E160" s="236" t="s">
        <v>21</v>
      </c>
      <c r="F160" s="237" t="s">
        <v>402</v>
      </c>
      <c r="G160" s="234"/>
      <c r="H160" s="236" t="s">
        <v>21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AT160" s="243" t="s">
        <v>173</v>
      </c>
      <c r="AU160" s="243" t="s">
        <v>82</v>
      </c>
      <c r="AV160" s="11" t="s">
        <v>80</v>
      </c>
      <c r="AW160" s="11" t="s">
        <v>35</v>
      </c>
      <c r="AX160" s="11" t="s">
        <v>72</v>
      </c>
      <c r="AY160" s="243" t="s">
        <v>164</v>
      </c>
    </row>
    <row r="161" s="12" customFormat="1">
      <c r="B161" s="244"/>
      <c r="C161" s="245"/>
      <c r="D161" s="235" t="s">
        <v>173</v>
      </c>
      <c r="E161" s="246" t="s">
        <v>21</v>
      </c>
      <c r="F161" s="247" t="s">
        <v>1228</v>
      </c>
      <c r="G161" s="245"/>
      <c r="H161" s="248">
        <v>7.556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AT161" s="254" t="s">
        <v>173</v>
      </c>
      <c r="AU161" s="254" t="s">
        <v>82</v>
      </c>
      <c r="AV161" s="12" t="s">
        <v>82</v>
      </c>
      <c r="AW161" s="12" t="s">
        <v>35</v>
      </c>
      <c r="AX161" s="12" t="s">
        <v>72</v>
      </c>
      <c r="AY161" s="254" t="s">
        <v>164</v>
      </c>
    </row>
    <row r="162" s="14" customFormat="1">
      <c r="B162" s="276"/>
      <c r="C162" s="277"/>
      <c r="D162" s="235" t="s">
        <v>173</v>
      </c>
      <c r="E162" s="278" t="s">
        <v>21</v>
      </c>
      <c r="F162" s="279" t="s">
        <v>409</v>
      </c>
      <c r="G162" s="277"/>
      <c r="H162" s="280">
        <v>7.556</v>
      </c>
      <c r="I162" s="281"/>
      <c r="J162" s="277"/>
      <c r="K162" s="277"/>
      <c r="L162" s="282"/>
      <c r="M162" s="283"/>
      <c r="N162" s="284"/>
      <c r="O162" s="284"/>
      <c r="P162" s="284"/>
      <c r="Q162" s="284"/>
      <c r="R162" s="284"/>
      <c r="S162" s="284"/>
      <c r="T162" s="285"/>
      <c r="AT162" s="286" t="s">
        <v>173</v>
      </c>
      <c r="AU162" s="286" t="s">
        <v>82</v>
      </c>
      <c r="AV162" s="14" t="s">
        <v>185</v>
      </c>
      <c r="AW162" s="14" t="s">
        <v>35</v>
      </c>
      <c r="AX162" s="14" t="s">
        <v>72</v>
      </c>
      <c r="AY162" s="286" t="s">
        <v>164</v>
      </c>
    </row>
    <row r="163" s="12" customFormat="1">
      <c r="B163" s="244"/>
      <c r="C163" s="245"/>
      <c r="D163" s="235" t="s">
        <v>173</v>
      </c>
      <c r="E163" s="246" t="s">
        <v>21</v>
      </c>
      <c r="F163" s="247" t="s">
        <v>1229</v>
      </c>
      <c r="G163" s="245"/>
      <c r="H163" s="248">
        <v>12.593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AT163" s="254" t="s">
        <v>173</v>
      </c>
      <c r="AU163" s="254" t="s">
        <v>82</v>
      </c>
      <c r="AV163" s="12" t="s">
        <v>82</v>
      </c>
      <c r="AW163" s="12" t="s">
        <v>35</v>
      </c>
      <c r="AX163" s="12" t="s">
        <v>72</v>
      </c>
      <c r="AY163" s="254" t="s">
        <v>164</v>
      </c>
    </row>
    <row r="164" s="11" customFormat="1">
      <c r="B164" s="233"/>
      <c r="C164" s="234"/>
      <c r="D164" s="235" t="s">
        <v>173</v>
      </c>
      <c r="E164" s="236" t="s">
        <v>21</v>
      </c>
      <c r="F164" s="237" t="s">
        <v>411</v>
      </c>
      <c r="G164" s="234"/>
      <c r="H164" s="236" t="s">
        <v>21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AT164" s="243" t="s">
        <v>173</v>
      </c>
      <c r="AU164" s="243" t="s">
        <v>82</v>
      </c>
      <c r="AV164" s="11" t="s">
        <v>80</v>
      </c>
      <c r="AW164" s="11" t="s">
        <v>35</v>
      </c>
      <c r="AX164" s="11" t="s">
        <v>72</v>
      </c>
      <c r="AY164" s="243" t="s">
        <v>164</v>
      </c>
    </row>
    <row r="165" s="12" customFormat="1">
      <c r="B165" s="244"/>
      <c r="C165" s="245"/>
      <c r="D165" s="235" t="s">
        <v>173</v>
      </c>
      <c r="E165" s="246" t="s">
        <v>21</v>
      </c>
      <c r="F165" s="247" t="s">
        <v>1230</v>
      </c>
      <c r="G165" s="245"/>
      <c r="H165" s="248">
        <v>0.40699999999999997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AT165" s="254" t="s">
        <v>173</v>
      </c>
      <c r="AU165" s="254" t="s">
        <v>82</v>
      </c>
      <c r="AV165" s="12" t="s">
        <v>82</v>
      </c>
      <c r="AW165" s="12" t="s">
        <v>35</v>
      </c>
      <c r="AX165" s="12" t="s">
        <v>72</v>
      </c>
      <c r="AY165" s="254" t="s">
        <v>164</v>
      </c>
    </row>
    <row r="166" s="14" customFormat="1">
      <c r="B166" s="276"/>
      <c r="C166" s="277"/>
      <c r="D166" s="235" t="s">
        <v>173</v>
      </c>
      <c r="E166" s="278" t="s">
        <v>21</v>
      </c>
      <c r="F166" s="279" t="s">
        <v>413</v>
      </c>
      <c r="G166" s="277"/>
      <c r="H166" s="280">
        <v>13</v>
      </c>
      <c r="I166" s="281"/>
      <c r="J166" s="277"/>
      <c r="K166" s="277"/>
      <c r="L166" s="282"/>
      <c r="M166" s="283"/>
      <c r="N166" s="284"/>
      <c r="O166" s="284"/>
      <c r="P166" s="284"/>
      <c r="Q166" s="284"/>
      <c r="R166" s="284"/>
      <c r="S166" s="284"/>
      <c r="T166" s="285"/>
      <c r="AT166" s="286" t="s">
        <v>173</v>
      </c>
      <c r="AU166" s="286" t="s">
        <v>82</v>
      </c>
      <c r="AV166" s="14" t="s">
        <v>185</v>
      </c>
      <c r="AW166" s="14" t="s">
        <v>35</v>
      </c>
      <c r="AX166" s="14" t="s">
        <v>80</v>
      </c>
      <c r="AY166" s="286" t="s">
        <v>164</v>
      </c>
    </row>
    <row r="167" s="1" customFormat="1" ht="25.5" customHeight="1">
      <c r="B167" s="46"/>
      <c r="C167" s="221" t="s">
        <v>225</v>
      </c>
      <c r="D167" s="221" t="s">
        <v>166</v>
      </c>
      <c r="E167" s="222" t="s">
        <v>861</v>
      </c>
      <c r="F167" s="223" t="s">
        <v>862</v>
      </c>
      <c r="G167" s="224" t="s">
        <v>287</v>
      </c>
      <c r="H167" s="225">
        <v>2.7999999999999998</v>
      </c>
      <c r="I167" s="226"/>
      <c r="J167" s="227">
        <f>ROUND(I167*H167,2)</f>
        <v>0</v>
      </c>
      <c r="K167" s="223" t="s">
        <v>21</v>
      </c>
      <c r="L167" s="72"/>
      <c r="M167" s="228" t="s">
        <v>21</v>
      </c>
      <c r="N167" s="229" t="s">
        <v>43</v>
      </c>
      <c r="O167" s="47"/>
      <c r="P167" s="230">
        <f>O167*H167</f>
        <v>0</v>
      </c>
      <c r="Q167" s="230">
        <v>0.0043</v>
      </c>
      <c r="R167" s="230">
        <f>Q167*H167</f>
        <v>0.012039999999999999</v>
      </c>
      <c r="S167" s="230">
        <v>0</v>
      </c>
      <c r="T167" s="231">
        <f>S167*H167</f>
        <v>0</v>
      </c>
      <c r="AR167" s="24" t="s">
        <v>171</v>
      </c>
      <c r="AT167" s="24" t="s">
        <v>166</v>
      </c>
      <c r="AU167" s="24" t="s">
        <v>82</v>
      </c>
      <c r="AY167" s="24" t="s">
        <v>164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24" t="s">
        <v>80</v>
      </c>
      <c r="BK167" s="232">
        <f>ROUND(I167*H167,2)</f>
        <v>0</v>
      </c>
      <c r="BL167" s="24" t="s">
        <v>171</v>
      </c>
      <c r="BM167" s="24" t="s">
        <v>1231</v>
      </c>
    </row>
    <row r="168" s="11" customFormat="1">
      <c r="B168" s="233"/>
      <c r="C168" s="234"/>
      <c r="D168" s="235" t="s">
        <v>173</v>
      </c>
      <c r="E168" s="236" t="s">
        <v>21</v>
      </c>
      <c r="F168" s="237" t="s">
        <v>828</v>
      </c>
      <c r="G168" s="234"/>
      <c r="H168" s="236" t="s">
        <v>21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AT168" s="243" t="s">
        <v>173</v>
      </c>
      <c r="AU168" s="243" t="s">
        <v>82</v>
      </c>
      <c r="AV168" s="11" t="s">
        <v>80</v>
      </c>
      <c r="AW168" s="11" t="s">
        <v>35</v>
      </c>
      <c r="AX168" s="11" t="s">
        <v>72</v>
      </c>
      <c r="AY168" s="243" t="s">
        <v>164</v>
      </c>
    </row>
    <row r="169" s="11" customFormat="1">
      <c r="B169" s="233"/>
      <c r="C169" s="234"/>
      <c r="D169" s="235" t="s">
        <v>173</v>
      </c>
      <c r="E169" s="236" t="s">
        <v>21</v>
      </c>
      <c r="F169" s="237" t="s">
        <v>840</v>
      </c>
      <c r="G169" s="234"/>
      <c r="H169" s="236" t="s">
        <v>21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AT169" s="243" t="s">
        <v>173</v>
      </c>
      <c r="AU169" s="243" t="s">
        <v>82</v>
      </c>
      <c r="AV169" s="11" t="s">
        <v>80</v>
      </c>
      <c r="AW169" s="11" t="s">
        <v>35</v>
      </c>
      <c r="AX169" s="11" t="s">
        <v>72</v>
      </c>
      <c r="AY169" s="243" t="s">
        <v>164</v>
      </c>
    </row>
    <row r="170" s="11" customFormat="1">
      <c r="B170" s="233"/>
      <c r="C170" s="234"/>
      <c r="D170" s="235" t="s">
        <v>173</v>
      </c>
      <c r="E170" s="236" t="s">
        <v>21</v>
      </c>
      <c r="F170" s="237" t="s">
        <v>864</v>
      </c>
      <c r="G170" s="234"/>
      <c r="H170" s="236" t="s">
        <v>21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AT170" s="243" t="s">
        <v>173</v>
      </c>
      <c r="AU170" s="243" t="s">
        <v>82</v>
      </c>
      <c r="AV170" s="11" t="s">
        <v>80</v>
      </c>
      <c r="AW170" s="11" t="s">
        <v>35</v>
      </c>
      <c r="AX170" s="11" t="s">
        <v>72</v>
      </c>
      <c r="AY170" s="243" t="s">
        <v>164</v>
      </c>
    </row>
    <row r="171" s="12" customFormat="1">
      <c r="B171" s="244"/>
      <c r="C171" s="245"/>
      <c r="D171" s="235" t="s">
        <v>173</v>
      </c>
      <c r="E171" s="246" t="s">
        <v>21</v>
      </c>
      <c r="F171" s="247" t="s">
        <v>842</v>
      </c>
      <c r="G171" s="245"/>
      <c r="H171" s="248">
        <v>2.7999999999999998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AT171" s="254" t="s">
        <v>173</v>
      </c>
      <c r="AU171" s="254" t="s">
        <v>82</v>
      </c>
      <c r="AV171" s="12" t="s">
        <v>82</v>
      </c>
      <c r="AW171" s="12" t="s">
        <v>35</v>
      </c>
      <c r="AX171" s="12" t="s">
        <v>72</v>
      </c>
      <c r="AY171" s="254" t="s">
        <v>164</v>
      </c>
    </row>
    <row r="172" s="11" customFormat="1">
      <c r="B172" s="233"/>
      <c r="C172" s="234"/>
      <c r="D172" s="235" t="s">
        <v>173</v>
      </c>
      <c r="E172" s="236" t="s">
        <v>21</v>
      </c>
      <c r="F172" s="237" t="s">
        <v>865</v>
      </c>
      <c r="G172" s="234"/>
      <c r="H172" s="236" t="s">
        <v>21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AT172" s="243" t="s">
        <v>173</v>
      </c>
      <c r="AU172" s="243" t="s">
        <v>82</v>
      </c>
      <c r="AV172" s="11" t="s">
        <v>80</v>
      </c>
      <c r="AW172" s="11" t="s">
        <v>35</v>
      </c>
      <c r="AX172" s="11" t="s">
        <v>72</v>
      </c>
      <c r="AY172" s="243" t="s">
        <v>164</v>
      </c>
    </row>
    <row r="173" s="13" customFormat="1">
      <c r="B173" s="255"/>
      <c r="C173" s="256"/>
      <c r="D173" s="235" t="s">
        <v>173</v>
      </c>
      <c r="E173" s="257" t="s">
        <v>21</v>
      </c>
      <c r="F173" s="258" t="s">
        <v>177</v>
      </c>
      <c r="G173" s="256"/>
      <c r="H173" s="259">
        <v>2.7999999999999998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AT173" s="265" t="s">
        <v>173</v>
      </c>
      <c r="AU173" s="265" t="s">
        <v>82</v>
      </c>
      <c r="AV173" s="13" t="s">
        <v>171</v>
      </c>
      <c r="AW173" s="13" t="s">
        <v>35</v>
      </c>
      <c r="AX173" s="13" t="s">
        <v>80</v>
      </c>
      <c r="AY173" s="265" t="s">
        <v>164</v>
      </c>
    </row>
    <row r="174" s="1" customFormat="1" ht="25.5" customHeight="1">
      <c r="B174" s="46"/>
      <c r="C174" s="266" t="s">
        <v>231</v>
      </c>
      <c r="D174" s="266" t="s">
        <v>238</v>
      </c>
      <c r="E174" s="267" t="s">
        <v>866</v>
      </c>
      <c r="F174" s="268" t="s">
        <v>862</v>
      </c>
      <c r="G174" s="269" t="s">
        <v>340</v>
      </c>
      <c r="H174" s="270">
        <v>42</v>
      </c>
      <c r="I174" s="271"/>
      <c r="J174" s="272">
        <f>ROUND(I174*H174,2)</f>
        <v>0</v>
      </c>
      <c r="K174" s="268" t="s">
        <v>21</v>
      </c>
      <c r="L174" s="273"/>
      <c r="M174" s="274" t="s">
        <v>21</v>
      </c>
      <c r="N174" s="275" t="s">
        <v>43</v>
      </c>
      <c r="O174" s="47"/>
      <c r="P174" s="230">
        <f>O174*H174</f>
        <v>0</v>
      </c>
      <c r="Q174" s="230">
        <v>0.001</v>
      </c>
      <c r="R174" s="230">
        <f>Q174*H174</f>
        <v>0.042000000000000003</v>
      </c>
      <c r="S174" s="230">
        <v>0</v>
      </c>
      <c r="T174" s="231">
        <f>S174*H174</f>
        <v>0</v>
      </c>
      <c r="AR174" s="24" t="s">
        <v>210</v>
      </c>
      <c r="AT174" s="24" t="s">
        <v>238</v>
      </c>
      <c r="AU174" s="24" t="s">
        <v>82</v>
      </c>
      <c r="AY174" s="24" t="s">
        <v>164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24" t="s">
        <v>80</v>
      </c>
      <c r="BK174" s="232">
        <f>ROUND(I174*H174,2)</f>
        <v>0</v>
      </c>
      <c r="BL174" s="24" t="s">
        <v>171</v>
      </c>
      <c r="BM174" s="24" t="s">
        <v>1232</v>
      </c>
    </row>
    <row r="175" s="11" customFormat="1">
      <c r="B175" s="233"/>
      <c r="C175" s="234"/>
      <c r="D175" s="235" t="s">
        <v>173</v>
      </c>
      <c r="E175" s="236" t="s">
        <v>21</v>
      </c>
      <c r="F175" s="237" t="s">
        <v>828</v>
      </c>
      <c r="G175" s="234"/>
      <c r="H175" s="236" t="s">
        <v>21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AT175" s="243" t="s">
        <v>173</v>
      </c>
      <c r="AU175" s="243" t="s">
        <v>82</v>
      </c>
      <c r="AV175" s="11" t="s">
        <v>80</v>
      </c>
      <c r="AW175" s="11" t="s">
        <v>35</v>
      </c>
      <c r="AX175" s="11" t="s">
        <v>72</v>
      </c>
      <c r="AY175" s="243" t="s">
        <v>164</v>
      </c>
    </row>
    <row r="176" s="11" customFormat="1">
      <c r="B176" s="233"/>
      <c r="C176" s="234"/>
      <c r="D176" s="235" t="s">
        <v>173</v>
      </c>
      <c r="E176" s="236" t="s">
        <v>21</v>
      </c>
      <c r="F176" s="237" t="s">
        <v>840</v>
      </c>
      <c r="G176" s="234"/>
      <c r="H176" s="236" t="s">
        <v>21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AT176" s="243" t="s">
        <v>173</v>
      </c>
      <c r="AU176" s="243" t="s">
        <v>82</v>
      </c>
      <c r="AV176" s="11" t="s">
        <v>80</v>
      </c>
      <c r="AW176" s="11" t="s">
        <v>35</v>
      </c>
      <c r="AX176" s="11" t="s">
        <v>72</v>
      </c>
      <c r="AY176" s="243" t="s">
        <v>164</v>
      </c>
    </row>
    <row r="177" s="11" customFormat="1">
      <c r="B177" s="233"/>
      <c r="C177" s="234"/>
      <c r="D177" s="235" t="s">
        <v>173</v>
      </c>
      <c r="E177" s="236" t="s">
        <v>21</v>
      </c>
      <c r="F177" s="237" t="s">
        <v>864</v>
      </c>
      <c r="G177" s="234"/>
      <c r="H177" s="236" t="s">
        <v>21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AT177" s="243" t="s">
        <v>173</v>
      </c>
      <c r="AU177" s="243" t="s">
        <v>82</v>
      </c>
      <c r="AV177" s="11" t="s">
        <v>80</v>
      </c>
      <c r="AW177" s="11" t="s">
        <v>35</v>
      </c>
      <c r="AX177" s="11" t="s">
        <v>72</v>
      </c>
      <c r="AY177" s="243" t="s">
        <v>164</v>
      </c>
    </row>
    <row r="178" s="12" customFormat="1">
      <c r="B178" s="244"/>
      <c r="C178" s="245"/>
      <c r="D178" s="235" t="s">
        <v>173</v>
      </c>
      <c r="E178" s="246" t="s">
        <v>21</v>
      </c>
      <c r="F178" s="247" t="s">
        <v>868</v>
      </c>
      <c r="G178" s="245"/>
      <c r="H178" s="248">
        <v>0.021000000000000001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AT178" s="254" t="s">
        <v>173</v>
      </c>
      <c r="AU178" s="254" t="s">
        <v>82</v>
      </c>
      <c r="AV178" s="12" t="s">
        <v>82</v>
      </c>
      <c r="AW178" s="12" t="s">
        <v>35</v>
      </c>
      <c r="AX178" s="12" t="s">
        <v>72</v>
      </c>
      <c r="AY178" s="254" t="s">
        <v>164</v>
      </c>
    </row>
    <row r="179" s="14" customFormat="1">
      <c r="B179" s="276"/>
      <c r="C179" s="277"/>
      <c r="D179" s="235" t="s">
        <v>173</v>
      </c>
      <c r="E179" s="278" t="s">
        <v>21</v>
      </c>
      <c r="F179" s="279" t="s">
        <v>869</v>
      </c>
      <c r="G179" s="277"/>
      <c r="H179" s="280">
        <v>0.021000000000000001</v>
      </c>
      <c r="I179" s="281"/>
      <c r="J179" s="277"/>
      <c r="K179" s="277"/>
      <c r="L179" s="282"/>
      <c r="M179" s="283"/>
      <c r="N179" s="284"/>
      <c r="O179" s="284"/>
      <c r="P179" s="284"/>
      <c r="Q179" s="284"/>
      <c r="R179" s="284"/>
      <c r="S179" s="284"/>
      <c r="T179" s="285"/>
      <c r="AT179" s="286" t="s">
        <v>173</v>
      </c>
      <c r="AU179" s="286" t="s">
        <v>82</v>
      </c>
      <c r="AV179" s="14" t="s">
        <v>185</v>
      </c>
      <c r="AW179" s="14" t="s">
        <v>35</v>
      </c>
      <c r="AX179" s="14" t="s">
        <v>72</v>
      </c>
      <c r="AY179" s="286" t="s">
        <v>164</v>
      </c>
    </row>
    <row r="180" s="11" customFormat="1">
      <c r="B180" s="233"/>
      <c r="C180" s="234"/>
      <c r="D180" s="235" t="s">
        <v>173</v>
      </c>
      <c r="E180" s="236" t="s">
        <v>21</v>
      </c>
      <c r="F180" s="237" t="s">
        <v>870</v>
      </c>
      <c r="G180" s="234"/>
      <c r="H180" s="236" t="s">
        <v>21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AT180" s="243" t="s">
        <v>173</v>
      </c>
      <c r="AU180" s="243" t="s">
        <v>82</v>
      </c>
      <c r="AV180" s="11" t="s">
        <v>80</v>
      </c>
      <c r="AW180" s="11" t="s">
        <v>35</v>
      </c>
      <c r="AX180" s="11" t="s">
        <v>72</v>
      </c>
      <c r="AY180" s="243" t="s">
        <v>164</v>
      </c>
    </row>
    <row r="181" s="11" customFormat="1">
      <c r="B181" s="233"/>
      <c r="C181" s="234"/>
      <c r="D181" s="235" t="s">
        <v>173</v>
      </c>
      <c r="E181" s="236" t="s">
        <v>21</v>
      </c>
      <c r="F181" s="237" t="s">
        <v>871</v>
      </c>
      <c r="G181" s="234"/>
      <c r="H181" s="236" t="s">
        <v>21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AT181" s="243" t="s">
        <v>173</v>
      </c>
      <c r="AU181" s="243" t="s">
        <v>82</v>
      </c>
      <c r="AV181" s="11" t="s">
        <v>80</v>
      </c>
      <c r="AW181" s="11" t="s">
        <v>35</v>
      </c>
      <c r="AX181" s="11" t="s">
        <v>72</v>
      </c>
      <c r="AY181" s="243" t="s">
        <v>164</v>
      </c>
    </row>
    <row r="182" s="12" customFormat="1">
      <c r="B182" s="244"/>
      <c r="C182" s="245"/>
      <c r="D182" s="235" t="s">
        <v>173</v>
      </c>
      <c r="E182" s="246" t="s">
        <v>21</v>
      </c>
      <c r="F182" s="247" t="s">
        <v>872</v>
      </c>
      <c r="G182" s="245"/>
      <c r="H182" s="248">
        <v>42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AT182" s="254" t="s">
        <v>173</v>
      </c>
      <c r="AU182" s="254" t="s">
        <v>82</v>
      </c>
      <c r="AV182" s="12" t="s">
        <v>82</v>
      </c>
      <c r="AW182" s="12" t="s">
        <v>35</v>
      </c>
      <c r="AX182" s="12" t="s">
        <v>72</v>
      </c>
      <c r="AY182" s="254" t="s">
        <v>164</v>
      </c>
    </row>
    <row r="183" s="14" customFormat="1">
      <c r="B183" s="276"/>
      <c r="C183" s="277"/>
      <c r="D183" s="235" t="s">
        <v>173</v>
      </c>
      <c r="E183" s="278" t="s">
        <v>21</v>
      </c>
      <c r="F183" s="279" t="s">
        <v>576</v>
      </c>
      <c r="G183" s="277"/>
      <c r="H183" s="280">
        <v>42</v>
      </c>
      <c r="I183" s="281"/>
      <c r="J183" s="277"/>
      <c r="K183" s="277"/>
      <c r="L183" s="282"/>
      <c r="M183" s="283"/>
      <c r="N183" s="284"/>
      <c r="O183" s="284"/>
      <c r="P183" s="284"/>
      <c r="Q183" s="284"/>
      <c r="R183" s="284"/>
      <c r="S183" s="284"/>
      <c r="T183" s="285"/>
      <c r="AT183" s="286" t="s">
        <v>173</v>
      </c>
      <c r="AU183" s="286" t="s">
        <v>82</v>
      </c>
      <c r="AV183" s="14" t="s">
        <v>185</v>
      </c>
      <c r="AW183" s="14" t="s">
        <v>35</v>
      </c>
      <c r="AX183" s="14" t="s">
        <v>80</v>
      </c>
      <c r="AY183" s="286" t="s">
        <v>164</v>
      </c>
    </row>
    <row r="184" s="10" customFormat="1" ht="29.88" customHeight="1">
      <c r="B184" s="205"/>
      <c r="C184" s="206"/>
      <c r="D184" s="207" t="s">
        <v>71</v>
      </c>
      <c r="E184" s="219" t="s">
        <v>414</v>
      </c>
      <c r="F184" s="219" t="s">
        <v>415</v>
      </c>
      <c r="G184" s="206"/>
      <c r="H184" s="206"/>
      <c r="I184" s="209"/>
      <c r="J184" s="220">
        <f>BK184</f>
        <v>0</v>
      </c>
      <c r="K184" s="206"/>
      <c r="L184" s="211"/>
      <c r="M184" s="212"/>
      <c r="N184" s="213"/>
      <c r="O184" s="213"/>
      <c r="P184" s="214">
        <f>SUM(P185:P237)</f>
        <v>0</v>
      </c>
      <c r="Q184" s="213"/>
      <c r="R184" s="214">
        <f>SUM(R185:R237)</f>
        <v>0.0069920000000000008</v>
      </c>
      <c r="S184" s="213"/>
      <c r="T184" s="215">
        <f>SUM(T185:T237)</f>
        <v>0</v>
      </c>
      <c r="AR184" s="216" t="s">
        <v>80</v>
      </c>
      <c r="AT184" s="217" t="s">
        <v>71</v>
      </c>
      <c r="AU184" s="217" t="s">
        <v>80</v>
      </c>
      <c r="AY184" s="216" t="s">
        <v>164</v>
      </c>
      <c r="BK184" s="218">
        <f>SUM(BK185:BK237)</f>
        <v>0</v>
      </c>
    </row>
    <row r="185" s="1" customFormat="1" ht="63.75" customHeight="1">
      <c r="B185" s="46"/>
      <c r="C185" s="221" t="s">
        <v>183</v>
      </c>
      <c r="D185" s="221" t="s">
        <v>166</v>
      </c>
      <c r="E185" s="222" t="s">
        <v>444</v>
      </c>
      <c r="F185" s="223" t="s">
        <v>445</v>
      </c>
      <c r="G185" s="224" t="s">
        <v>169</v>
      </c>
      <c r="H185" s="225">
        <v>82.400000000000006</v>
      </c>
      <c r="I185" s="226"/>
      <c r="J185" s="227">
        <f>ROUND(I185*H185,2)</f>
        <v>0</v>
      </c>
      <c r="K185" s="223" t="s">
        <v>170</v>
      </c>
      <c r="L185" s="72"/>
      <c r="M185" s="228" t="s">
        <v>21</v>
      </c>
      <c r="N185" s="229" t="s">
        <v>43</v>
      </c>
      <c r="O185" s="47"/>
      <c r="P185" s="230">
        <f>O185*H185</f>
        <v>0</v>
      </c>
      <c r="Q185" s="230">
        <v>4.0000000000000003E-05</v>
      </c>
      <c r="R185" s="230">
        <f>Q185*H185</f>
        <v>0.0032960000000000003</v>
      </c>
      <c r="S185" s="230">
        <v>0</v>
      </c>
      <c r="T185" s="231">
        <f>S185*H185</f>
        <v>0</v>
      </c>
      <c r="AR185" s="24" t="s">
        <v>171</v>
      </c>
      <c r="AT185" s="24" t="s">
        <v>166</v>
      </c>
      <c r="AU185" s="24" t="s">
        <v>82</v>
      </c>
      <c r="AY185" s="24" t="s">
        <v>164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24" t="s">
        <v>80</v>
      </c>
      <c r="BK185" s="232">
        <f>ROUND(I185*H185,2)</f>
        <v>0</v>
      </c>
      <c r="BL185" s="24" t="s">
        <v>171</v>
      </c>
      <c r="BM185" s="24" t="s">
        <v>1233</v>
      </c>
    </row>
    <row r="186" s="11" customFormat="1">
      <c r="B186" s="233"/>
      <c r="C186" s="234"/>
      <c r="D186" s="235" t="s">
        <v>173</v>
      </c>
      <c r="E186" s="236" t="s">
        <v>21</v>
      </c>
      <c r="F186" s="237" t="s">
        <v>1213</v>
      </c>
      <c r="G186" s="234"/>
      <c r="H186" s="236" t="s">
        <v>21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AT186" s="243" t="s">
        <v>173</v>
      </c>
      <c r="AU186" s="243" t="s">
        <v>82</v>
      </c>
      <c r="AV186" s="11" t="s">
        <v>80</v>
      </c>
      <c r="AW186" s="11" t="s">
        <v>35</v>
      </c>
      <c r="AX186" s="11" t="s">
        <v>72</v>
      </c>
      <c r="AY186" s="243" t="s">
        <v>164</v>
      </c>
    </row>
    <row r="187" s="12" customFormat="1">
      <c r="B187" s="244"/>
      <c r="C187" s="245"/>
      <c r="D187" s="235" t="s">
        <v>173</v>
      </c>
      <c r="E187" s="246" t="s">
        <v>21</v>
      </c>
      <c r="F187" s="247" t="s">
        <v>1234</v>
      </c>
      <c r="G187" s="245"/>
      <c r="H187" s="248">
        <v>82.400000000000006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AT187" s="254" t="s">
        <v>173</v>
      </c>
      <c r="AU187" s="254" t="s">
        <v>82</v>
      </c>
      <c r="AV187" s="12" t="s">
        <v>82</v>
      </c>
      <c r="AW187" s="12" t="s">
        <v>35</v>
      </c>
      <c r="AX187" s="12" t="s">
        <v>72</v>
      </c>
      <c r="AY187" s="254" t="s">
        <v>164</v>
      </c>
    </row>
    <row r="188" s="13" customFormat="1">
      <c r="B188" s="255"/>
      <c r="C188" s="256"/>
      <c r="D188" s="235" t="s">
        <v>173</v>
      </c>
      <c r="E188" s="257" t="s">
        <v>21</v>
      </c>
      <c r="F188" s="258" t="s">
        <v>177</v>
      </c>
      <c r="G188" s="256"/>
      <c r="H188" s="259">
        <v>82.400000000000006</v>
      </c>
      <c r="I188" s="260"/>
      <c r="J188" s="256"/>
      <c r="K188" s="256"/>
      <c r="L188" s="261"/>
      <c r="M188" s="262"/>
      <c r="N188" s="263"/>
      <c r="O188" s="263"/>
      <c r="P188" s="263"/>
      <c r="Q188" s="263"/>
      <c r="R188" s="263"/>
      <c r="S188" s="263"/>
      <c r="T188" s="264"/>
      <c r="AT188" s="265" t="s">
        <v>173</v>
      </c>
      <c r="AU188" s="265" t="s">
        <v>82</v>
      </c>
      <c r="AV188" s="13" t="s">
        <v>171</v>
      </c>
      <c r="AW188" s="13" t="s">
        <v>35</v>
      </c>
      <c r="AX188" s="13" t="s">
        <v>80</v>
      </c>
      <c r="AY188" s="265" t="s">
        <v>164</v>
      </c>
    </row>
    <row r="189" s="1" customFormat="1" ht="25.5" customHeight="1">
      <c r="B189" s="46"/>
      <c r="C189" s="221" t="s">
        <v>244</v>
      </c>
      <c r="D189" s="221" t="s">
        <v>166</v>
      </c>
      <c r="E189" s="222" t="s">
        <v>424</v>
      </c>
      <c r="F189" s="223" t="s">
        <v>425</v>
      </c>
      <c r="G189" s="224" t="s">
        <v>169</v>
      </c>
      <c r="H189" s="225">
        <v>82.400000000000006</v>
      </c>
      <c r="I189" s="226"/>
      <c r="J189" s="227">
        <f>ROUND(I189*H189,2)</f>
        <v>0</v>
      </c>
      <c r="K189" s="223" t="s">
        <v>170</v>
      </c>
      <c r="L189" s="72"/>
      <c r="M189" s="228" t="s">
        <v>21</v>
      </c>
      <c r="N189" s="229" t="s">
        <v>43</v>
      </c>
      <c r="O189" s="47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AR189" s="24" t="s">
        <v>171</v>
      </c>
      <c r="AT189" s="24" t="s">
        <v>166</v>
      </c>
      <c r="AU189" s="24" t="s">
        <v>82</v>
      </c>
      <c r="AY189" s="24" t="s">
        <v>164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24" t="s">
        <v>80</v>
      </c>
      <c r="BK189" s="232">
        <f>ROUND(I189*H189,2)</f>
        <v>0</v>
      </c>
      <c r="BL189" s="24" t="s">
        <v>171</v>
      </c>
      <c r="BM189" s="24" t="s">
        <v>1235</v>
      </c>
    </row>
    <row r="190" s="11" customFormat="1">
      <c r="B190" s="233"/>
      <c r="C190" s="234"/>
      <c r="D190" s="235" t="s">
        <v>173</v>
      </c>
      <c r="E190" s="236" t="s">
        <v>21</v>
      </c>
      <c r="F190" s="237" t="s">
        <v>1213</v>
      </c>
      <c r="G190" s="234"/>
      <c r="H190" s="236" t="s">
        <v>21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AT190" s="243" t="s">
        <v>173</v>
      </c>
      <c r="AU190" s="243" t="s">
        <v>82</v>
      </c>
      <c r="AV190" s="11" t="s">
        <v>80</v>
      </c>
      <c r="AW190" s="11" t="s">
        <v>35</v>
      </c>
      <c r="AX190" s="11" t="s">
        <v>72</v>
      </c>
      <c r="AY190" s="243" t="s">
        <v>164</v>
      </c>
    </row>
    <row r="191" s="12" customFormat="1">
      <c r="B191" s="244"/>
      <c r="C191" s="245"/>
      <c r="D191" s="235" t="s">
        <v>173</v>
      </c>
      <c r="E191" s="246" t="s">
        <v>21</v>
      </c>
      <c r="F191" s="247" t="s">
        <v>1234</v>
      </c>
      <c r="G191" s="245"/>
      <c r="H191" s="248">
        <v>82.400000000000006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AT191" s="254" t="s">
        <v>173</v>
      </c>
      <c r="AU191" s="254" t="s">
        <v>82</v>
      </c>
      <c r="AV191" s="12" t="s">
        <v>82</v>
      </c>
      <c r="AW191" s="12" t="s">
        <v>35</v>
      </c>
      <c r="AX191" s="12" t="s">
        <v>72</v>
      </c>
      <c r="AY191" s="254" t="s">
        <v>164</v>
      </c>
    </row>
    <row r="192" s="13" customFormat="1">
      <c r="B192" s="255"/>
      <c r="C192" s="256"/>
      <c r="D192" s="235" t="s">
        <v>173</v>
      </c>
      <c r="E192" s="257" t="s">
        <v>21</v>
      </c>
      <c r="F192" s="258" t="s">
        <v>177</v>
      </c>
      <c r="G192" s="256"/>
      <c r="H192" s="259">
        <v>82.400000000000006</v>
      </c>
      <c r="I192" s="260"/>
      <c r="J192" s="256"/>
      <c r="K192" s="256"/>
      <c r="L192" s="261"/>
      <c r="M192" s="262"/>
      <c r="N192" s="263"/>
      <c r="O192" s="263"/>
      <c r="P192" s="263"/>
      <c r="Q192" s="263"/>
      <c r="R192" s="263"/>
      <c r="S192" s="263"/>
      <c r="T192" s="264"/>
      <c r="AT192" s="265" t="s">
        <v>173</v>
      </c>
      <c r="AU192" s="265" t="s">
        <v>82</v>
      </c>
      <c r="AV192" s="13" t="s">
        <v>171</v>
      </c>
      <c r="AW192" s="13" t="s">
        <v>35</v>
      </c>
      <c r="AX192" s="13" t="s">
        <v>80</v>
      </c>
      <c r="AY192" s="265" t="s">
        <v>164</v>
      </c>
    </row>
    <row r="193" s="1" customFormat="1" ht="25.5" customHeight="1">
      <c r="B193" s="46"/>
      <c r="C193" s="221" t="s">
        <v>10</v>
      </c>
      <c r="D193" s="221" t="s">
        <v>166</v>
      </c>
      <c r="E193" s="222" t="s">
        <v>1236</v>
      </c>
      <c r="F193" s="223" t="s">
        <v>1237</v>
      </c>
      <c r="G193" s="224" t="s">
        <v>169</v>
      </c>
      <c r="H193" s="225">
        <v>82.400000000000006</v>
      </c>
      <c r="I193" s="226"/>
      <c r="J193" s="227">
        <f>ROUND(I193*H193,2)</f>
        <v>0</v>
      </c>
      <c r="K193" s="223" t="s">
        <v>170</v>
      </c>
      <c r="L193" s="72"/>
      <c r="M193" s="228" t="s">
        <v>21</v>
      </c>
      <c r="N193" s="229" t="s">
        <v>43</v>
      </c>
      <c r="O193" s="47"/>
      <c r="P193" s="230">
        <f>O193*H193</f>
        <v>0</v>
      </c>
      <c r="Q193" s="230">
        <v>4.0000000000000003E-05</v>
      </c>
      <c r="R193" s="230">
        <f>Q193*H193</f>
        <v>0.0032960000000000003</v>
      </c>
      <c r="S193" s="230">
        <v>0</v>
      </c>
      <c r="T193" s="231">
        <f>S193*H193</f>
        <v>0</v>
      </c>
      <c r="AR193" s="24" t="s">
        <v>171</v>
      </c>
      <c r="AT193" s="24" t="s">
        <v>166</v>
      </c>
      <c r="AU193" s="24" t="s">
        <v>82</v>
      </c>
      <c r="AY193" s="24" t="s">
        <v>164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24" t="s">
        <v>80</v>
      </c>
      <c r="BK193" s="232">
        <f>ROUND(I193*H193,2)</f>
        <v>0</v>
      </c>
      <c r="BL193" s="24" t="s">
        <v>171</v>
      </c>
      <c r="BM193" s="24" t="s">
        <v>1238</v>
      </c>
    </row>
    <row r="194" s="11" customFormat="1">
      <c r="B194" s="233"/>
      <c r="C194" s="234"/>
      <c r="D194" s="235" t="s">
        <v>173</v>
      </c>
      <c r="E194" s="236" t="s">
        <v>21</v>
      </c>
      <c r="F194" s="237" t="s">
        <v>1213</v>
      </c>
      <c r="G194" s="234"/>
      <c r="H194" s="236" t="s">
        <v>21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AT194" s="243" t="s">
        <v>173</v>
      </c>
      <c r="AU194" s="243" t="s">
        <v>82</v>
      </c>
      <c r="AV194" s="11" t="s">
        <v>80</v>
      </c>
      <c r="AW194" s="11" t="s">
        <v>35</v>
      </c>
      <c r="AX194" s="11" t="s">
        <v>72</v>
      </c>
      <c r="AY194" s="243" t="s">
        <v>164</v>
      </c>
    </row>
    <row r="195" s="11" customFormat="1">
      <c r="B195" s="233"/>
      <c r="C195" s="234"/>
      <c r="D195" s="235" t="s">
        <v>173</v>
      </c>
      <c r="E195" s="236" t="s">
        <v>21</v>
      </c>
      <c r="F195" s="237" t="s">
        <v>311</v>
      </c>
      <c r="G195" s="234"/>
      <c r="H195" s="236" t="s">
        <v>21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AT195" s="243" t="s">
        <v>173</v>
      </c>
      <c r="AU195" s="243" t="s">
        <v>82</v>
      </c>
      <c r="AV195" s="11" t="s">
        <v>80</v>
      </c>
      <c r="AW195" s="11" t="s">
        <v>35</v>
      </c>
      <c r="AX195" s="11" t="s">
        <v>72</v>
      </c>
      <c r="AY195" s="243" t="s">
        <v>164</v>
      </c>
    </row>
    <row r="196" s="11" customFormat="1">
      <c r="B196" s="233"/>
      <c r="C196" s="234"/>
      <c r="D196" s="235" t="s">
        <v>173</v>
      </c>
      <c r="E196" s="236" t="s">
        <v>21</v>
      </c>
      <c r="F196" s="237" t="s">
        <v>1239</v>
      </c>
      <c r="G196" s="234"/>
      <c r="H196" s="236" t="s">
        <v>21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AT196" s="243" t="s">
        <v>173</v>
      </c>
      <c r="AU196" s="243" t="s">
        <v>82</v>
      </c>
      <c r="AV196" s="11" t="s">
        <v>80</v>
      </c>
      <c r="AW196" s="11" t="s">
        <v>35</v>
      </c>
      <c r="AX196" s="11" t="s">
        <v>72</v>
      </c>
      <c r="AY196" s="243" t="s">
        <v>164</v>
      </c>
    </row>
    <row r="197" s="12" customFormat="1">
      <c r="B197" s="244"/>
      <c r="C197" s="245"/>
      <c r="D197" s="235" t="s">
        <v>173</v>
      </c>
      <c r="E197" s="246" t="s">
        <v>21</v>
      </c>
      <c r="F197" s="247" t="s">
        <v>1234</v>
      </c>
      <c r="G197" s="245"/>
      <c r="H197" s="248">
        <v>82.400000000000006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AT197" s="254" t="s">
        <v>173</v>
      </c>
      <c r="AU197" s="254" t="s">
        <v>82</v>
      </c>
      <c r="AV197" s="12" t="s">
        <v>82</v>
      </c>
      <c r="AW197" s="12" t="s">
        <v>35</v>
      </c>
      <c r="AX197" s="12" t="s">
        <v>72</v>
      </c>
      <c r="AY197" s="254" t="s">
        <v>164</v>
      </c>
    </row>
    <row r="198" s="13" customFormat="1">
      <c r="B198" s="255"/>
      <c r="C198" s="256"/>
      <c r="D198" s="235" t="s">
        <v>173</v>
      </c>
      <c r="E198" s="257" t="s">
        <v>21</v>
      </c>
      <c r="F198" s="258" t="s">
        <v>177</v>
      </c>
      <c r="G198" s="256"/>
      <c r="H198" s="259">
        <v>82.400000000000006</v>
      </c>
      <c r="I198" s="260"/>
      <c r="J198" s="256"/>
      <c r="K198" s="256"/>
      <c r="L198" s="261"/>
      <c r="M198" s="262"/>
      <c r="N198" s="263"/>
      <c r="O198" s="263"/>
      <c r="P198" s="263"/>
      <c r="Q198" s="263"/>
      <c r="R198" s="263"/>
      <c r="S198" s="263"/>
      <c r="T198" s="264"/>
      <c r="AT198" s="265" t="s">
        <v>173</v>
      </c>
      <c r="AU198" s="265" t="s">
        <v>82</v>
      </c>
      <c r="AV198" s="13" t="s">
        <v>171</v>
      </c>
      <c r="AW198" s="13" t="s">
        <v>35</v>
      </c>
      <c r="AX198" s="13" t="s">
        <v>80</v>
      </c>
      <c r="AY198" s="265" t="s">
        <v>164</v>
      </c>
    </row>
    <row r="199" s="1" customFormat="1" ht="25.5" customHeight="1">
      <c r="B199" s="46"/>
      <c r="C199" s="221" t="s">
        <v>193</v>
      </c>
      <c r="D199" s="221" t="s">
        <v>166</v>
      </c>
      <c r="E199" s="222" t="s">
        <v>430</v>
      </c>
      <c r="F199" s="223" t="s">
        <v>431</v>
      </c>
      <c r="G199" s="224" t="s">
        <v>169</v>
      </c>
      <c r="H199" s="225">
        <v>8</v>
      </c>
      <c r="I199" s="226"/>
      <c r="J199" s="227">
        <f>ROUND(I199*H199,2)</f>
        <v>0</v>
      </c>
      <c r="K199" s="223" t="s">
        <v>170</v>
      </c>
      <c r="L199" s="72"/>
      <c r="M199" s="228" t="s">
        <v>21</v>
      </c>
      <c r="N199" s="229" t="s">
        <v>43</v>
      </c>
      <c r="O199" s="47"/>
      <c r="P199" s="230">
        <f>O199*H199</f>
        <v>0</v>
      </c>
      <c r="Q199" s="230">
        <v>0</v>
      </c>
      <c r="R199" s="230">
        <f>Q199*H199</f>
        <v>0</v>
      </c>
      <c r="S199" s="230">
        <v>0</v>
      </c>
      <c r="T199" s="231">
        <f>S199*H199</f>
        <v>0</v>
      </c>
      <c r="AR199" s="24" t="s">
        <v>171</v>
      </c>
      <c r="AT199" s="24" t="s">
        <v>166</v>
      </c>
      <c r="AU199" s="24" t="s">
        <v>82</v>
      </c>
      <c r="AY199" s="24" t="s">
        <v>164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24" t="s">
        <v>80</v>
      </c>
      <c r="BK199" s="232">
        <f>ROUND(I199*H199,2)</f>
        <v>0</v>
      </c>
      <c r="BL199" s="24" t="s">
        <v>171</v>
      </c>
      <c r="BM199" s="24" t="s">
        <v>1240</v>
      </c>
    </row>
    <row r="200" s="11" customFormat="1">
      <c r="B200" s="233"/>
      <c r="C200" s="234"/>
      <c r="D200" s="235" t="s">
        <v>173</v>
      </c>
      <c r="E200" s="236" t="s">
        <v>21</v>
      </c>
      <c r="F200" s="237" t="s">
        <v>1213</v>
      </c>
      <c r="G200" s="234"/>
      <c r="H200" s="236" t="s">
        <v>21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AT200" s="243" t="s">
        <v>173</v>
      </c>
      <c r="AU200" s="243" t="s">
        <v>82</v>
      </c>
      <c r="AV200" s="11" t="s">
        <v>80</v>
      </c>
      <c r="AW200" s="11" t="s">
        <v>35</v>
      </c>
      <c r="AX200" s="11" t="s">
        <v>72</v>
      </c>
      <c r="AY200" s="243" t="s">
        <v>164</v>
      </c>
    </row>
    <row r="201" s="12" customFormat="1">
      <c r="B201" s="244"/>
      <c r="C201" s="245"/>
      <c r="D201" s="235" t="s">
        <v>173</v>
      </c>
      <c r="E201" s="246" t="s">
        <v>21</v>
      </c>
      <c r="F201" s="247" t="s">
        <v>21</v>
      </c>
      <c r="G201" s="245"/>
      <c r="H201" s="248">
        <v>0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AT201" s="254" t="s">
        <v>173</v>
      </c>
      <c r="AU201" s="254" t="s">
        <v>82</v>
      </c>
      <c r="AV201" s="12" t="s">
        <v>82</v>
      </c>
      <c r="AW201" s="12" t="s">
        <v>35</v>
      </c>
      <c r="AX201" s="12" t="s">
        <v>72</v>
      </c>
      <c r="AY201" s="254" t="s">
        <v>164</v>
      </c>
    </row>
    <row r="202" s="11" customFormat="1">
      <c r="B202" s="233"/>
      <c r="C202" s="234"/>
      <c r="D202" s="235" t="s">
        <v>173</v>
      </c>
      <c r="E202" s="236" t="s">
        <v>21</v>
      </c>
      <c r="F202" s="237" t="s">
        <v>323</v>
      </c>
      <c r="G202" s="234"/>
      <c r="H202" s="236" t="s">
        <v>21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AT202" s="243" t="s">
        <v>173</v>
      </c>
      <c r="AU202" s="243" t="s">
        <v>82</v>
      </c>
      <c r="AV202" s="11" t="s">
        <v>80</v>
      </c>
      <c r="AW202" s="11" t="s">
        <v>35</v>
      </c>
      <c r="AX202" s="11" t="s">
        <v>72</v>
      </c>
      <c r="AY202" s="243" t="s">
        <v>164</v>
      </c>
    </row>
    <row r="203" s="11" customFormat="1">
      <c r="B203" s="233"/>
      <c r="C203" s="234"/>
      <c r="D203" s="235" t="s">
        <v>173</v>
      </c>
      <c r="E203" s="236" t="s">
        <v>21</v>
      </c>
      <c r="F203" s="237" t="s">
        <v>876</v>
      </c>
      <c r="G203" s="234"/>
      <c r="H203" s="236" t="s">
        <v>21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AT203" s="243" t="s">
        <v>173</v>
      </c>
      <c r="AU203" s="243" t="s">
        <v>82</v>
      </c>
      <c r="AV203" s="11" t="s">
        <v>80</v>
      </c>
      <c r="AW203" s="11" t="s">
        <v>35</v>
      </c>
      <c r="AX203" s="11" t="s">
        <v>72</v>
      </c>
      <c r="AY203" s="243" t="s">
        <v>164</v>
      </c>
    </row>
    <row r="204" s="12" customFormat="1">
      <c r="B204" s="244"/>
      <c r="C204" s="245"/>
      <c r="D204" s="235" t="s">
        <v>173</v>
      </c>
      <c r="E204" s="246" t="s">
        <v>21</v>
      </c>
      <c r="F204" s="247" t="s">
        <v>210</v>
      </c>
      <c r="G204" s="245"/>
      <c r="H204" s="248">
        <v>8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AT204" s="254" t="s">
        <v>173</v>
      </c>
      <c r="AU204" s="254" t="s">
        <v>82</v>
      </c>
      <c r="AV204" s="12" t="s">
        <v>82</v>
      </c>
      <c r="AW204" s="12" t="s">
        <v>35</v>
      </c>
      <c r="AX204" s="12" t="s">
        <v>72</v>
      </c>
      <c r="AY204" s="254" t="s">
        <v>164</v>
      </c>
    </row>
    <row r="205" s="12" customFormat="1">
      <c r="B205" s="244"/>
      <c r="C205" s="245"/>
      <c r="D205" s="235" t="s">
        <v>173</v>
      </c>
      <c r="E205" s="246" t="s">
        <v>21</v>
      </c>
      <c r="F205" s="247" t="s">
        <v>21</v>
      </c>
      <c r="G205" s="245"/>
      <c r="H205" s="248">
        <v>0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AT205" s="254" t="s">
        <v>173</v>
      </c>
      <c r="AU205" s="254" t="s">
        <v>82</v>
      </c>
      <c r="AV205" s="12" t="s">
        <v>82</v>
      </c>
      <c r="AW205" s="12" t="s">
        <v>35</v>
      </c>
      <c r="AX205" s="12" t="s">
        <v>72</v>
      </c>
      <c r="AY205" s="254" t="s">
        <v>164</v>
      </c>
    </row>
    <row r="206" s="14" customFormat="1">
      <c r="B206" s="276"/>
      <c r="C206" s="277"/>
      <c r="D206" s="235" t="s">
        <v>173</v>
      </c>
      <c r="E206" s="278" t="s">
        <v>21</v>
      </c>
      <c r="F206" s="279" t="s">
        <v>434</v>
      </c>
      <c r="G206" s="277"/>
      <c r="H206" s="280">
        <v>8</v>
      </c>
      <c r="I206" s="281"/>
      <c r="J206" s="277"/>
      <c r="K206" s="277"/>
      <c r="L206" s="282"/>
      <c r="M206" s="283"/>
      <c r="N206" s="284"/>
      <c r="O206" s="284"/>
      <c r="P206" s="284"/>
      <c r="Q206" s="284"/>
      <c r="R206" s="284"/>
      <c r="S206" s="284"/>
      <c r="T206" s="285"/>
      <c r="AT206" s="286" t="s">
        <v>173</v>
      </c>
      <c r="AU206" s="286" t="s">
        <v>82</v>
      </c>
      <c r="AV206" s="14" t="s">
        <v>185</v>
      </c>
      <c r="AW206" s="14" t="s">
        <v>35</v>
      </c>
      <c r="AX206" s="14" t="s">
        <v>80</v>
      </c>
      <c r="AY206" s="286" t="s">
        <v>164</v>
      </c>
    </row>
    <row r="207" s="13" customFormat="1">
      <c r="B207" s="255"/>
      <c r="C207" s="256"/>
      <c r="D207" s="235" t="s">
        <v>173</v>
      </c>
      <c r="E207" s="257" t="s">
        <v>21</v>
      </c>
      <c r="F207" s="258" t="s">
        <v>177</v>
      </c>
      <c r="G207" s="256"/>
      <c r="H207" s="259">
        <v>8</v>
      </c>
      <c r="I207" s="260"/>
      <c r="J207" s="256"/>
      <c r="K207" s="256"/>
      <c r="L207" s="261"/>
      <c r="M207" s="262"/>
      <c r="N207" s="263"/>
      <c r="O207" s="263"/>
      <c r="P207" s="263"/>
      <c r="Q207" s="263"/>
      <c r="R207" s="263"/>
      <c r="S207" s="263"/>
      <c r="T207" s="264"/>
      <c r="AT207" s="265" t="s">
        <v>173</v>
      </c>
      <c r="AU207" s="265" t="s">
        <v>82</v>
      </c>
      <c r="AV207" s="13" t="s">
        <v>171</v>
      </c>
      <c r="AW207" s="13" t="s">
        <v>35</v>
      </c>
      <c r="AX207" s="13" t="s">
        <v>72</v>
      </c>
      <c r="AY207" s="265" t="s">
        <v>164</v>
      </c>
    </row>
    <row r="208" s="11" customFormat="1">
      <c r="B208" s="233"/>
      <c r="C208" s="234"/>
      <c r="D208" s="235" t="s">
        <v>173</v>
      </c>
      <c r="E208" s="236" t="s">
        <v>21</v>
      </c>
      <c r="F208" s="237" t="s">
        <v>442</v>
      </c>
      <c r="G208" s="234"/>
      <c r="H208" s="236" t="s">
        <v>21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AT208" s="243" t="s">
        <v>173</v>
      </c>
      <c r="AU208" s="243" t="s">
        <v>82</v>
      </c>
      <c r="AV208" s="11" t="s">
        <v>80</v>
      </c>
      <c r="AW208" s="11" t="s">
        <v>35</v>
      </c>
      <c r="AX208" s="11" t="s">
        <v>72</v>
      </c>
      <c r="AY208" s="243" t="s">
        <v>164</v>
      </c>
    </row>
    <row r="209" s="12" customFormat="1">
      <c r="B209" s="244"/>
      <c r="C209" s="245"/>
      <c r="D209" s="235" t="s">
        <v>173</v>
      </c>
      <c r="E209" s="246" t="s">
        <v>21</v>
      </c>
      <c r="F209" s="247" t="s">
        <v>1241</v>
      </c>
      <c r="G209" s="245"/>
      <c r="H209" s="248">
        <v>0.40000000000000002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AT209" s="254" t="s">
        <v>173</v>
      </c>
      <c r="AU209" s="254" t="s">
        <v>82</v>
      </c>
      <c r="AV209" s="12" t="s">
        <v>82</v>
      </c>
      <c r="AW209" s="12" t="s">
        <v>35</v>
      </c>
      <c r="AX209" s="12" t="s">
        <v>72</v>
      </c>
      <c r="AY209" s="254" t="s">
        <v>164</v>
      </c>
    </row>
    <row r="210" s="11" customFormat="1">
      <c r="B210" s="233"/>
      <c r="C210" s="234"/>
      <c r="D210" s="235" t="s">
        <v>173</v>
      </c>
      <c r="E210" s="236" t="s">
        <v>21</v>
      </c>
      <c r="F210" s="237" t="s">
        <v>437</v>
      </c>
      <c r="G210" s="234"/>
      <c r="H210" s="236" t="s">
        <v>21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AT210" s="243" t="s">
        <v>173</v>
      </c>
      <c r="AU210" s="243" t="s">
        <v>82</v>
      </c>
      <c r="AV210" s="11" t="s">
        <v>80</v>
      </c>
      <c r="AW210" s="11" t="s">
        <v>35</v>
      </c>
      <c r="AX210" s="11" t="s">
        <v>72</v>
      </c>
      <c r="AY210" s="243" t="s">
        <v>164</v>
      </c>
    </row>
    <row r="211" s="12" customFormat="1">
      <c r="B211" s="244"/>
      <c r="C211" s="245"/>
      <c r="D211" s="235" t="s">
        <v>173</v>
      </c>
      <c r="E211" s="246" t="s">
        <v>21</v>
      </c>
      <c r="F211" s="247" t="s">
        <v>21</v>
      </c>
      <c r="G211" s="245"/>
      <c r="H211" s="248">
        <v>0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AT211" s="254" t="s">
        <v>173</v>
      </c>
      <c r="AU211" s="254" t="s">
        <v>82</v>
      </c>
      <c r="AV211" s="12" t="s">
        <v>82</v>
      </c>
      <c r="AW211" s="12" t="s">
        <v>35</v>
      </c>
      <c r="AX211" s="12" t="s">
        <v>72</v>
      </c>
      <c r="AY211" s="254" t="s">
        <v>164</v>
      </c>
    </row>
    <row r="212" s="14" customFormat="1">
      <c r="B212" s="276"/>
      <c r="C212" s="277"/>
      <c r="D212" s="235" t="s">
        <v>173</v>
      </c>
      <c r="E212" s="278" t="s">
        <v>21</v>
      </c>
      <c r="F212" s="279" t="s">
        <v>305</v>
      </c>
      <c r="G212" s="277"/>
      <c r="H212" s="280">
        <v>0.40000000000000002</v>
      </c>
      <c r="I212" s="281"/>
      <c r="J212" s="277"/>
      <c r="K212" s="277"/>
      <c r="L212" s="282"/>
      <c r="M212" s="283"/>
      <c r="N212" s="284"/>
      <c r="O212" s="284"/>
      <c r="P212" s="284"/>
      <c r="Q212" s="284"/>
      <c r="R212" s="284"/>
      <c r="S212" s="284"/>
      <c r="T212" s="285"/>
      <c r="AT212" s="286" t="s">
        <v>173</v>
      </c>
      <c r="AU212" s="286" t="s">
        <v>82</v>
      </c>
      <c r="AV212" s="14" t="s">
        <v>185</v>
      </c>
      <c r="AW212" s="14" t="s">
        <v>35</v>
      </c>
      <c r="AX212" s="14" t="s">
        <v>72</v>
      </c>
      <c r="AY212" s="286" t="s">
        <v>164</v>
      </c>
    </row>
    <row r="213" s="1" customFormat="1" ht="16.5" customHeight="1">
      <c r="B213" s="46"/>
      <c r="C213" s="266" t="s">
        <v>219</v>
      </c>
      <c r="D213" s="266" t="s">
        <v>238</v>
      </c>
      <c r="E213" s="267" t="s">
        <v>439</v>
      </c>
      <c r="F213" s="268" t="s">
        <v>440</v>
      </c>
      <c r="G213" s="269" t="s">
        <v>300</v>
      </c>
      <c r="H213" s="270">
        <v>0.40000000000000002</v>
      </c>
      <c r="I213" s="271"/>
      <c r="J213" s="272">
        <f>ROUND(I213*H213,2)</f>
        <v>0</v>
      </c>
      <c r="K213" s="268" t="s">
        <v>21</v>
      </c>
      <c r="L213" s="273"/>
      <c r="M213" s="274" t="s">
        <v>21</v>
      </c>
      <c r="N213" s="275" t="s">
        <v>43</v>
      </c>
      <c r="O213" s="47"/>
      <c r="P213" s="230">
        <f>O213*H213</f>
        <v>0</v>
      </c>
      <c r="Q213" s="230">
        <v>0.001</v>
      </c>
      <c r="R213" s="230">
        <f>Q213*H213</f>
        <v>0.00040000000000000002</v>
      </c>
      <c r="S213" s="230">
        <v>0</v>
      </c>
      <c r="T213" s="231">
        <f>S213*H213</f>
        <v>0</v>
      </c>
      <c r="AR213" s="24" t="s">
        <v>210</v>
      </c>
      <c r="AT213" s="24" t="s">
        <v>238</v>
      </c>
      <c r="AU213" s="24" t="s">
        <v>82</v>
      </c>
      <c r="AY213" s="24" t="s">
        <v>164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24" t="s">
        <v>80</v>
      </c>
      <c r="BK213" s="232">
        <f>ROUND(I213*H213,2)</f>
        <v>0</v>
      </c>
      <c r="BL213" s="24" t="s">
        <v>171</v>
      </c>
      <c r="BM213" s="24" t="s">
        <v>1242</v>
      </c>
    </row>
    <row r="214" s="11" customFormat="1">
      <c r="B214" s="233"/>
      <c r="C214" s="234"/>
      <c r="D214" s="235" t="s">
        <v>173</v>
      </c>
      <c r="E214" s="236" t="s">
        <v>21</v>
      </c>
      <c r="F214" s="237" t="s">
        <v>1213</v>
      </c>
      <c r="G214" s="234"/>
      <c r="H214" s="236" t="s">
        <v>21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AT214" s="243" t="s">
        <v>173</v>
      </c>
      <c r="AU214" s="243" t="s">
        <v>82</v>
      </c>
      <c r="AV214" s="11" t="s">
        <v>80</v>
      </c>
      <c r="AW214" s="11" t="s">
        <v>35</v>
      </c>
      <c r="AX214" s="11" t="s">
        <v>72</v>
      </c>
      <c r="AY214" s="243" t="s">
        <v>164</v>
      </c>
    </row>
    <row r="215" s="12" customFormat="1">
      <c r="B215" s="244"/>
      <c r="C215" s="245"/>
      <c r="D215" s="235" t="s">
        <v>173</v>
      </c>
      <c r="E215" s="246" t="s">
        <v>21</v>
      </c>
      <c r="F215" s="247" t="s">
        <v>21</v>
      </c>
      <c r="G215" s="245"/>
      <c r="H215" s="248">
        <v>0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AT215" s="254" t="s">
        <v>173</v>
      </c>
      <c r="AU215" s="254" t="s">
        <v>82</v>
      </c>
      <c r="AV215" s="12" t="s">
        <v>82</v>
      </c>
      <c r="AW215" s="12" t="s">
        <v>35</v>
      </c>
      <c r="AX215" s="12" t="s">
        <v>72</v>
      </c>
      <c r="AY215" s="254" t="s">
        <v>164</v>
      </c>
    </row>
    <row r="216" s="11" customFormat="1">
      <c r="B216" s="233"/>
      <c r="C216" s="234"/>
      <c r="D216" s="235" t="s">
        <v>173</v>
      </c>
      <c r="E216" s="236" t="s">
        <v>21</v>
      </c>
      <c r="F216" s="237" t="s">
        <v>323</v>
      </c>
      <c r="G216" s="234"/>
      <c r="H216" s="236" t="s">
        <v>21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AT216" s="243" t="s">
        <v>173</v>
      </c>
      <c r="AU216" s="243" t="s">
        <v>82</v>
      </c>
      <c r="AV216" s="11" t="s">
        <v>80</v>
      </c>
      <c r="AW216" s="11" t="s">
        <v>35</v>
      </c>
      <c r="AX216" s="11" t="s">
        <v>72</v>
      </c>
      <c r="AY216" s="243" t="s">
        <v>164</v>
      </c>
    </row>
    <row r="217" s="11" customFormat="1">
      <c r="B217" s="233"/>
      <c r="C217" s="234"/>
      <c r="D217" s="235" t="s">
        <v>173</v>
      </c>
      <c r="E217" s="236" t="s">
        <v>21</v>
      </c>
      <c r="F217" s="237" t="s">
        <v>876</v>
      </c>
      <c r="G217" s="234"/>
      <c r="H217" s="236" t="s">
        <v>21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AT217" s="243" t="s">
        <v>173</v>
      </c>
      <c r="AU217" s="243" t="s">
        <v>82</v>
      </c>
      <c r="AV217" s="11" t="s">
        <v>80</v>
      </c>
      <c r="AW217" s="11" t="s">
        <v>35</v>
      </c>
      <c r="AX217" s="11" t="s">
        <v>72</v>
      </c>
      <c r="AY217" s="243" t="s">
        <v>164</v>
      </c>
    </row>
    <row r="218" s="12" customFormat="1">
      <c r="B218" s="244"/>
      <c r="C218" s="245"/>
      <c r="D218" s="235" t="s">
        <v>173</v>
      </c>
      <c r="E218" s="246" t="s">
        <v>21</v>
      </c>
      <c r="F218" s="247" t="s">
        <v>210</v>
      </c>
      <c r="G218" s="245"/>
      <c r="H218" s="248">
        <v>8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AT218" s="254" t="s">
        <v>173</v>
      </c>
      <c r="AU218" s="254" t="s">
        <v>82</v>
      </c>
      <c r="AV218" s="12" t="s">
        <v>82</v>
      </c>
      <c r="AW218" s="12" t="s">
        <v>35</v>
      </c>
      <c r="AX218" s="12" t="s">
        <v>72</v>
      </c>
      <c r="AY218" s="254" t="s">
        <v>164</v>
      </c>
    </row>
    <row r="219" s="12" customFormat="1">
      <c r="B219" s="244"/>
      <c r="C219" s="245"/>
      <c r="D219" s="235" t="s">
        <v>173</v>
      </c>
      <c r="E219" s="246" t="s">
        <v>21</v>
      </c>
      <c r="F219" s="247" t="s">
        <v>21</v>
      </c>
      <c r="G219" s="245"/>
      <c r="H219" s="248">
        <v>0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AT219" s="254" t="s">
        <v>173</v>
      </c>
      <c r="AU219" s="254" t="s">
        <v>82</v>
      </c>
      <c r="AV219" s="12" t="s">
        <v>82</v>
      </c>
      <c r="AW219" s="12" t="s">
        <v>35</v>
      </c>
      <c r="AX219" s="12" t="s">
        <v>72</v>
      </c>
      <c r="AY219" s="254" t="s">
        <v>164</v>
      </c>
    </row>
    <row r="220" s="14" customFormat="1">
      <c r="B220" s="276"/>
      <c r="C220" s="277"/>
      <c r="D220" s="235" t="s">
        <v>173</v>
      </c>
      <c r="E220" s="278" t="s">
        <v>21</v>
      </c>
      <c r="F220" s="279" t="s">
        <v>434</v>
      </c>
      <c r="G220" s="277"/>
      <c r="H220" s="280">
        <v>8</v>
      </c>
      <c r="I220" s="281"/>
      <c r="J220" s="277"/>
      <c r="K220" s="277"/>
      <c r="L220" s="282"/>
      <c r="M220" s="283"/>
      <c r="N220" s="284"/>
      <c r="O220" s="284"/>
      <c r="P220" s="284"/>
      <c r="Q220" s="284"/>
      <c r="R220" s="284"/>
      <c r="S220" s="284"/>
      <c r="T220" s="285"/>
      <c r="AT220" s="286" t="s">
        <v>173</v>
      </c>
      <c r="AU220" s="286" t="s">
        <v>82</v>
      </c>
      <c r="AV220" s="14" t="s">
        <v>185</v>
      </c>
      <c r="AW220" s="14" t="s">
        <v>35</v>
      </c>
      <c r="AX220" s="14" t="s">
        <v>72</v>
      </c>
      <c r="AY220" s="286" t="s">
        <v>164</v>
      </c>
    </row>
    <row r="221" s="11" customFormat="1">
      <c r="B221" s="233"/>
      <c r="C221" s="234"/>
      <c r="D221" s="235" t="s">
        <v>173</v>
      </c>
      <c r="E221" s="236" t="s">
        <v>21</v>
      </c>
      <c r="F221" s="237" t="s">
        <v>442</v>
      </c>
      <c r="G221" s="234"/>
      <c r="H221" s="236" t="s">
        <v>21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AT221" s="243" t="s">
        <v>173</v>
      </c>
      <c r="AU221" s="243" t="s">
        <v>82</v>
      </c>
      <c r="AV221" s="11" t="s">
        <v>80</v>
      </c>
      <c r="AW221" s="11" t="s">
        <v>35</v>
      </c>
      <c r="AX221" s="11" t="s">
        <v>72</v>
      </c>
      <c r="AY221" s="243" t="s">
        <v>164</v>
      </c>
    </row>
    <row r="222" s="12" customFormat="1">
      <c r="B222" s="244"/>
      <c r="C222" s="245"/>
      <c r="D222" s="235" t="s">
        <v>173</v>
      </c>
      <c r="E222" s="246" t="s">
        <v>21</v>
      </c>
      <c r="F222" s="247" t="s">
        <v>1241</v>
      </c>
      <c r="G222" s="245"/>
      <c r="H222" s="248">
        <v>0.40000000000000002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AT222" s="254" t="s">
        <v>173</v>
      </c>
      <c r="AU222" s="254" t="s">
        <v>82</v>
      </c>
      <c r="AV222" s="12" t="s">
        <v>82</v>
      </c>
      <c r="AW222" s="12" t="s">
        <v>35</v>
      </c>
      <c r="AX222" s="12" t="s">
        <v>72</v>
      </c>
      <c r="AY222" s="254" t="s">
        <v>164</v>
      </c>
    </row>
    <row r="223" s="11" customFormat="1">
      <c r="B223" s="233"/>
      <c r="C223" s="234"/>
      <c r="D223" s="235" t="s">
        <v>173</v>
      </c>
      <c r="E223" s="236" t="s">
        <v>21</v>
      </c>
      <c r="F223" s="237" t="s">
        <v>437</v>
      </c>
      <c r="G223" s="234"/>
      <c r="H223" s="236" t="s">
        <v>21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AT223" s="243" t="s">
        <v>173</v>
      </c>
      <c r="AU223" s="243" t="s">
        <v>82</v>
      </c>
      <c r="AV223" s="11" t="s">
        <v>80</v>
      </c>
      <c r="AW223" s="11" t="s">
        <v>35</v>
      </c>
      <c r="AX223" s="11" t="s">
        <v>72</v>
      </c>
      <c r="AY223" s="243" t="s">
        <v>164</v>
      </c>
    </row>
    <row r="224" s="12" customFormat="1">
      <c r="B224" s="244"/>
      <c r="C224" s="245"/>
      <c r="D224" s="235" t="s">
        <v>173</v>
      </c>
      <c r="E224" s="246" t="s">
        <v>21</v>
      </c>
      <c r="F224" s="247" t="s">
        <v>21</v>
      </c>
      <c r="G224" s="245"/>
      <c r="H224" s="248">
        <v>0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AT224" s="254" t="s">
        <v>173</v>
      </c>
      <c r="AU224" s="254" t="s">
        <v>82</v>
      </c>
      <c r="AV224" s="12" t="s">
        <v>82</v>
      </c>
      <c r="AW224" s="12" t="s">
        <v>35</v>
      </c>
      <c r="AX224" s="12" t="s">
        <v>72</v>
      </c>
      <c r="AY224" s="254" t="s">
        <v>164</v>
      </c>
    </row>
    <row r="225" s="14" customFormat="1">
      <c r="B225" s="276"/>
      <c r="C225" s="277"/>
      <c r="D225" s="235" t="s">
        <v>173</v>
      </c>
      <c r="E225" s="278" t="s">
        <v>21</v>
      </c>
      <c r="F225" s="279" t="s">
        <v>305</v>
      </c>
      <c r="G225" s="277"/>
      <c r="H225" s="280">
        <v>0.40000000000000002</v>
      </c>
      <c r="I225" s="281"/>
      <c r="J225" s="277"/>
      <c r="K225" s="277"/>
      <c r="L225" s="282"/>
      <c r="M225" s="283"/>
      <c r="N225" s="284"/>
      <c r="O225" s="284"/>
      <c r="P225" s="284"/>
      <c r="Q225" s="284"/>
      <c r="R225" s="284"/>
      <c r="S225" s="284"/>
      <c r="T225" s="285"/>
      <c r="AT225" s="286" t="s">
        <v>173</v>
      </c>
      <c r="AU225" s="286" t="s">
        <v>82</v>
      </c>
      <c r="AV225" s="14" t="s">
        <v>185</v>
      </c>
      <c r="AW225" s="14" t="s">
        <v>35</v>
      </c>
      <c r="AX225" s="14" t="s">
        <v>80</v>
      </c>
      <c r="AY225" s="286" t="s">
        <v>164</v>
      </c>
    </row>
    <row r="226" s="1" customFormat="1" ht="25.5" customHeight="1">
      <c r="B226" s="46"/>
      <c r="C226" s="221" t="s">
        <v>266</v>
      </c>
      <c r="D226" s="221" t="s">
        <v>166</v>
      </c>
      <c r="E226" s="222" t="s">
        <v>852</v>
      </c>
      <c r="F226" s="223" t="s">
        <v>853</v>
      </c>
      <c r="G226" s="224" t="s">
        <v>169</v>
      </c>
      <c r="H226" s="225">
        <v>1.2</v>
      </c>
      <c r="I226" s="226"/>
      <c r="J226" s="227">
        <f>ROUND(I226*H226,2)</f>
        <v>0</v>
      </c>
      <c r="K226" s="223" t="s">
        <v>170</v>
      </c>
      <c r="L226" s="72"/>
      <c r="M226" s="228" t="s">
        <v>21</v>
      </c>
      <c r="N226" s="229" t="s">
        <v>43</v>
      </c>
      <c r="O226" s="47"/>
      <c r="P226" s="230">
        <f>O226*H226</f>
        <v>0</v>
      </c>
      <c r="Q226" s="230">
        <v>0</v>
      </c>
      <c r="R226" s="230">
        <f>Q226*H226</f>
        <v>0</v>
      </c>
      <c r="S226" s="230">
        <v>0</v>
      </c>
      <c r="T226" s="231">
        <f>S226*H226</f>
        <v>0</v>
      </c>
      <c r="AR226" s="24" t="s">
        <v>171</v>
      </c>
      <c r="AT226" s="24" t="s">
        <v>166</v>
      </c>
      <c r="AU226" s="24" t="s">
        <v>82</v>
      </c>
      <c r="AY226" s="24" t="s">
        <v>164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24" t="s">
        <v>80</v>
      </c>
      <c r="BK226" s="232">
        <f>ROUND(I226*H226,2)</f>
        <v>0</v>
      </c>
      <c r="BL226" s="24" t="s">
        <v>171</v>
      </c>
      <c r="BM226" s="24" t="s">
        <v>1243</v>
      </c>
    </row>
    <row r="227" s="11" customFormat="1">
      <c r="B227" s="233"/>
      <c r="C227" s="234"/>
      <c r="D227" s="235" t="s">
        <v>173</v>
      </c>
      <c r="E227" s="236" t="s">
        <v>21</v>
      </c>
      <c r="F227" s="237" t="s">
        <v>1213</v>
      </c>
      <c r="G227" s="234"/>
      <c r="H227" s="236" t="s">
        <v>21</v>
      </c>
      <c r="I227" s="238"/>
      <c r="J227" s="234"/>
      <c r="K227" s="234"/>
      <c r="L227" s="239"/>
      <c r="M227" s="240"/>
      <c r="N227" s="241"/>
      <c r="O227" s="241"/>
      <c r="P227" s="241"/>
      <c r="Q227" s="241"/>
      <c r="R227" s="241"/>
      <c r="S227" s="241"/>
      <c r="T227" s="242"/>
      <c r="AT227" s="243" t="s">
        <v>173</v>
      </c>
      <c r="AU227" s="243" t="s">
        <v>82</v>
      </c>
      <c r="AV227" s="11" t="s">
        <v>80</v>
      </c>
      <c r="AW227" s="11" t="s">
        <v>35</v>
      </c>
      <c r="AX227" s="11" t="s">
        <v>72</v>
      </c>
      <c r="AY227" s="243" t="s">
        <v>164</v>
      </c>
    </row>
    <row r="228" s="12" customFormat="1">
      <c r="B228" s="244"/>
      <c r="C228" s="245"/>
      <c r="D228" s="235" t="s">
        <v>173</v>
      </c>
      <c r="E228" s="246" t="s">
        <v>21</v>
      </c>
      <c r="F228" s="247" t="s">
        <v>21</v>
      </c>
      <c r="G228" s="245"/>
      <c r="H228" s="248">
        <v>0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AT228" s="254" t="s">
        <v>173</v>
      </c>
      <c r="AU228" s="254" t="s">
        <v>82</v>
      </c>
      <c r="AV228" s="12" t="s">
        <v>82</v>
      </c>
      <c r="AW228" s="12" t="s">
        <v>35</v>
      </c>
      <c r="AX228" s="12" t="s">
        <v>72</v>
      </c>
      <c r="AY228" s="254" t="s">
        <v>164</v>
      </c>
    </row>
    <row r="229" s="11" customFormat="1">
      <c r="B229" s="233"/>
      <c r="C229" s="234"/>
      <c r="D229" s="235" t="s">
        <v>173</v>
      </c>
      <c r="E229" s="236" t="s">
        <v>21</v>
      </c>
      <c r="F229" s="237" t="s">
        <v>1244</v>
      </c>
      <c r="G229" s="234"/>
      <c r="H229" s="236" t="s">
        <v>21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AT229" s="243" t="s">
        <v>173</v>
      </c>
      <c r="AU229" s="243" t="s">
        <v>82</v>
      </c>
      <c r="AV229" s="11" t="s">
        <v>80</v>
      </c>
      <c r="AW229" s="11" t="s">
        <v>35</v>
      </c>
      <c r="AX229" s="11" t="s">
        <v>72</v>
      </c>
      <c r="AY229" s="243" t="s">
        <v>164</v>
      </c>
    </row>
    <row r="230" s="12" customFormat="1">
      <c r="B230" s="244"/>
      <c r="C230" s="245"/>
      <c r="D230" s="235" t="s">
        <v>173</v>
      </c>
      <c r="E230" s="246" t="s">
        <v>21</v>
      </c>
      <c r="F230" s="247" t="s">
        <v>1245</v>
      </c>
      <c r="G230" s="245"/>
      <c r="H230" s="248">
        <v>1.2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AT230" s="254" t="s">
        <v>173</v>
      </c>
      <c r="AU230" s="254" t="s">
        <v>82</v>
      </c>
      <c r="AV230" s="12" t="s">
        <v>82</v>
      </c>
      <c r="AW230" s="12" t="s">
        <v>35</v>
      </c>
      <c r="AX230" s="12" t="s">
        <v>72</v>
      </c>
      <c r="AY230" s="254" t="s">
        <v>164</v>
      </c>
    </row>
    <row r="231" s="13" customFormat="1">
      <c r="B231" s="255"/>
      <c r="C231" s="256"/>
      <c r="D231" s="235" t="s">
        <v>173</v>
      </c>
      <c r="E231" s="257" t="s">
        <v>21</v>
      </c>
      <c r="F231" s="258" t="s">
        <v>177</v>
      </c>
      <c r="G231" s="256"/>
      <c r="H231" s="259">
        <v>1.2</v>
      </c>
      <c r="I231" s="260"/>
      <c r="J231" s="256"/>
      <c r="K231" s="256"/>
      <c r="L231" s="261"/>
      <c r="M231" s="262"/>
      <c r="N231" s="263"/>
      <c r="O231" s="263"/>
      <c r="P231" s="263"/>
      <c r="Q231" s="263"/>
      <c r="R231" s="263"/>
      <c r="S231" s="263"/>
      <c r="T231" s="264"/>
      <c r="AT231" s="265" t="s">
        <v>173</v>
      </c>
      <c r="AU231" s="265" t="s">
        <v>82</v>
      </c>
      <c r="AV231" s="13" t="s">
        <v>171</v>
      </c>
      <c r="AW231" s="13" t="s">
        <v>35</v>
      </c>
      <c r="AX231" s="13" t="s">
        <v>80</v>
      </c>
      <c r="AY231" s="265" t="s">
        <v>164</v>
      </c>
    </row>
    <row r="232" s="1" customFormat="1" ht="16.5" customHeight="1">
      <c r="B232" s="46"/>
      <c r="C232" s="221" t="s">
        <v>270</v>
      </c>
      <c r="D232" s="221" t="s">
        <v>166</v>
      </c>
      <c r="E232" s="222" t="s">
        <v>945</v>
      </c>
      <c r="F232" s="223" t="s">
        <v>946</v>
      </c>
      <c r="G232" s="224" t="s">
        <v>287</v>
      </c>
      <c r="H232" s="225">
        <v>6</v>
      </c>
      <c r="I232" s="226"/>
      <c r="J232" s="227">
        <f>ROUND(I232*H232,2)</f>
        <v>0</v>
      </c>
      <c r="K232" s="223" t="s">
        <v>170</v>
      </c>
      <c r="L232" s="72"/>
      <c r="M232" s="228" t="s">
        <v>21</v>
      </c>
      <c r="N232" s="229" t="s">
        <v>43</v>
      </c>
      <c r="O232" s="47"/>
      <c r="P232" s="230">
        <f>O232*H232</f>
        <v>0</v>
      </c>
      <c r="Q232" s="230">
        <v>0</v>
      </c>
      <c r="R232" s="230">
        <f>Q232*H232</f>
        <v>0</v>
      </c>
      <c r="S232" s="230">
        <v>0</v>
      </c>
      <c r="T232" s="231">
        <f>S232*H232</f>
        <v>0</v>
      </c>
      <c r="AR232" s="24" t="s">
        <v>171</v>
      </c>
      <c r="AT232" s="24" t="s">
        <v>166</v>
      </c>
      <c r="AU232" s="24" t="s">
        <v>82</v>
      </c>
      <c r="AY232" s="24" t="s">
        <v>164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24" t="s">
        <v>80</v>
      </c>
      <c r="BK232" s="232">
        <f>ROUND(I232*H232,2)</f>
        <v>0</v>
      </c>
      <c r="BL232" s="24" t="s">
        <v>171</v>
      </c>
      <c r="BM232" s="24" t="s">
        <v>1246</v>
      </c>
    </row>
    <row r="233" s="11" customFormat="1">
      <c r="B233" s="233"/>
      <c r="C233" s="234"/>
      <c r="D233" s="235" t="s">
        <v>173</v>
      </c>
      <c r="E233" s="236" t="s">
        <v>21</v>
      </c>
      <c r="F233" s="237" t="s">
        <v>1213</v>
      </c>
      <c r="G233" s="234"/>
      <c r="H233" s="236" t="s">
        <v>21</v>
      </c>
      <c r="I233" s="238"/>
      <c r="J233" s="234"/>
      <c r="K233" s="234"/>
      <c r="L233" s="239"/>
      <c r="M233" s="240"/>
      <c r="N233" s="241"/>
      <c r="O233" s="241"/>
      <c r="P233" s="241"/>
      <c r="Q233" s="241"/>
      <c r="R233" s="241"/>
      <c r="S233" s="241"/>
      <c r="T233" s="242"/>
      <c r="AT233" s="243" t="s">
        <v>173</v>
      </c>
      <c r="AU233" s="243" t="s">
        <v>82</v>
      </c>
      <c r="AV233" s="11" t="s">
        <v>80</v>
      </c>
      <c r="AW233" s="11" t="s">
        <v>35</v>
      </c>
      <c r="AX233" s="11" t="s">
        <v>72</v>
      </c>
      <c r="AY233" s="243" t="s">
        <v>164</v>
      </c>
    </row>
    <row r="234" s="12" customFormat="1">
      <c r="B234" s="244"/>
      <c r="C234" s="245"/>
      <c r="D234" s="235" t="s">
        <v>173</v>
      </c>
      <c r="E234" s="246" t="s">
        <v>21</v>
      </c>
      <c r="F234" s="247" t="s">
        <v>21</v>
      </c>
      <c r="G234" s="245"/>
      <c r="H234" s="248">
        <v>0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AT234" s="254" t="s">
        <v>173</v>
      </c>
      <c r="AU234" s="254" t="s">
        <v>82</v>
      </c>
      <c r="AV234" s="12" t="s">
        <v>82</v>
      </c>
      <c r="AW234" s="12" t="s">
        <v>35</v>
      </c>
      <c r="AX234" s="12" t="s">
        <v>72</v>
      </c>
      <c r="AY234" s="254" t="s">
        <v>164</v>
      </c>
    </row>
    <row r="235" s="11" customFormat="1">
      <c r="B235" s="233"/>
      <c r="C235" s="234"/>
      <c r="D235" s="235" t="s">
        <v>173</v>
      </c>
      <c r="E235" s="236" t="s">
        <v>21</v>
      </c>
      <c r="F235" s="237" t="s">
        <v>1247</v>
      </c>
      <c r="G235" s="234"/>
      <c r="H235" s="236" t="s">
        <v>21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AT235" s="243" t="s">
        <v>173</v>
      </c>
      <c r="AU235" s="243" t="s">
        <v>82</v>
      </c>
      <c r="AV235" s="11" t="s">
        <v>80</v>
      </c>
      <c r="AW235" s="11" t="s">
        <v>35</v>
      </c>
      <c r="AX235" s="11" t="s">
        <v>72</v>
      </c>
      <c r="AY235" s="243" t="s">
        <v>164</v>
      </c>
    </row>
    <row r="236" s="12" customFormat="1">
      <c r="B236" s="244"/>
      <c r="C236" s="245"/>
      <c r="D236" s="235" t="s">
        <v>173</v>
      </c>
      <c r="E236" s="246" t="s">
        <v>21</v>
      </c>
      <c r="F236" s="247" t="s">
        <v>202</v>
      </c>
      <c r="G236" s="245"/>
      <c r="H236" s="248">
        <v>6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AT236" s="254" t="s">
        <v>173</v>
      </c>
      <c r="AU236" s="254" t="s">
        <v>82</v>
      </c>
      <c r="AV236" s="12" t="s">
        <v>82</v>
      </c>
      <c r="AW236" s="12" t="s">
        <v>35</v>
      </c>
      <c r="AX236" s="12" t="s">
        <v>72</v>
      </c>
      <c r="AY236" s="254" t="s">
        <v>164</v>
      </c>
    </row>
    <row r="237" s="13" customFormat="1">
      <c r="B237" s="255"/>
      <c r="C237" s="256"/>
      <c r="D237" s="235" t="s">
        <v>173</v>
      </c>
      <c r="E237" s="257" t="s">
        <v>21</v>
      </c>
      <c r="F237" s="258" t="s">
        <v>177</v>
      </c>
      <c r="G237" s="256"/>
      <c r="H237" s="259">
        <v>6</v>
      </c>
      <c r="I237" s="260"/>
      <c r="J237" s="256"/>
      <c r="K237" s="256"/>
      <c r="L237" s="261"/>
      <c r="M237" s="262"/>
      <c r="N237" s="263"/>
      <c r="O237" s="263"/>
      <c r="P237" s="263"/>
      <c r="Q237" s="263"/>
      <c r="R237" s="263"/>
      <c r="S237" s="263"/>
      <c r="T237" s="264"/>
      <c r="AT237" s="265" t="s">
        <v>173</v>
      </c>
      <c r="AU237" s="265" t="s">
        <v>82</v>
      </c>
      <c r="AV237" s="13" t="s">
        <v>171</v>
      </c>
      <c r="AW237" s="13" t="s">
        <v>35</v>
      </c>
      <c r="AX237" s="13" t="s">
        <v>80</v>
      </c>
      <c r="AY237" s="265" t="s">
        <v>164</v>
      </c>
    </row>
    <row r="238" s="10" customFormat="1" ht="29.88" customHeight="1">
      <c r="B238" s="205"/>
      <c r="C238" s="206"/>
      <c r="D238" s="207" t="s">
        <v>71</v>
      </c>
      <c r="E238" s="219" t="s">
        <v>505</v>
      </c>
      <c r="F238" s="219" t="s">
        <v>506</v>
      </c>
      <c r="G238" s="206"/>
      <c r="H238" s="206"/>
      <c r="I238" s="209"/>
      <c r="J238" s="220">
        <f>BK238</f>
        <v>0</v>
      </c>
      <c r="K238" s="206"/>
      <c r="L238" s="211"/>
      <c r="M238" s="212"/>
      <c r="N238" s="213"/>
      <c r="O238" s="213"/>
      <c r="P238" s="214">
        <f>SUM(P239:P247)</f>
        <v>0</v>
      </c>
      <c r="Q238" s="213"/>
      <c r="R238" s="214">
        <f>SUM(R239:R247)</f>
        <v>0</v>
      </c>
      <c r="S238" s="213"/>
      <c r="T238" s="215">
        <f>SUM(T239:T247)</f>
        <v>0</v>
      </c>
      <c r="AR238" s="216" t="s">
        <v>80</v>
      </c>
      <c r="AT238" s="217" t="s">
        <v>71</v>
      </c>
      <c r="AU238" s="217" t="s">
        <v>80</v>
      </c>
      <c r="AY238" s="216" t="s">
        <v>164</v>
      </c>
      <c r="BK238" s="218">
        <f>SUM(BK239:BK247)</f>
        <v>0</v>
      </c>
    </row>
    <row r="239" s="1" customFormat="1" ht="25.5" customHeight="1">
      <c r="B239" s="46"/>
      <c r="C239" s="221" t="s">
        <v>277</v>
      </c>
      <c r="D239" s="221" t="s">
        <v>166</v>
      </c>
      <c r="E239" s="222" t="s">
        <v>508</v>
      </c>
      <c r="F239" s="223" t="s">
        <v>509</v>
      </c>
      <c r="G239" s="224" t="s">
        <v>228</v>
      </c>
      <c r="H239" s="225">
        <v>0.61599999999999999</v>
      </c>
      <c r="I239" s="226"/>
      <c r="J239" s="227">
        <f>ROUND(I239*H239,2)</f>
        <v>0</v>
      </c>
      <c r="K239" s="223" t="s">
        <v>170</v>
      </c>
      <c r="L239" s="72"/>
      <c r="M239" s="228" t="s">
        <v>21</v>
      </c>
      <c r="N239" s="229" t="s">
        <v>43</v>
      </c>
      <c r="O239" s="47"/>
      <c r="P239" s="230">
        <f>O239*H239</f>
        <v>0</v>
      </c>
      <c r="Q239" s="230">
        <v>0</v>
      </c>
      <c r="R239" s="230">
        <f>Q239*H239</f>
        <v>0</v>
      </c>
      <c r="S239" s="230">
        <v>0</v>
      </c>
      <c r="T239" s="231">
        <f>S239*H239</f>
        <v>0</v>
      </c>
      <c r="AR239" s="24" t="s">
        <v>171</v>
      </c>
      <c r="AT239" s="24" t="s">
        <v>166</v>
      </c>
      <c r="AU239" s="24" t="s">
        <v>82</v>
      </c>
      <c r="AY239" s="24" t="s">
        <v>164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24" t="s">
        <v>80</v>
      </c>
      <c r="BK239" s="232">
        <f>ROUND(I239*H239,2)</f>
        <v>0</v>
      </c>
      <c r="BL239" s="24" t="s">
        <v>171</v>
      </c>
      <c r="BM239" s="24" t="s">
        <v>1248</v>
      </c>
    </row>
    <row r="240" s="1" customFormat="1" ht="25.5" customHeight="1">
      <c r="B240" s="46"/>
      <c r="C240" s="221" t="s">
        <v>9</v>
      </c>
      <c r="D240" s="221" t="s">
        <v>166</v>
      </c>
      <c r="E240" s="222" t="s">
        <v>512</v>
      </c>
      <c r="F240" s="223" t="s">
        <v>513</v>
      </c>
      <c r="G240" s="224" t="s">
        <v>228</v>
      </c>
      <c r="H240" s="225">
        <v>0.61599999999999999</v>
      </c>
      <c r="I240" s="226"/>
      <c r="J240" s="227">
        <f>ROUND(I240*H240,2)</f>
        <v>0</v>
      </c>
      <c r="K240" s="223" t="s">
        <v>170</v>
      </c>
      <c r="L240" s="72"/>
      <c r="M240" s="228" t="s">
        <v>21</v>
      </c>
      <c r="N240" s="229" t="s">
        <v>43</v>
      </c>
      <c r="O240" s="47"/>
      <c r="P240" s="230">
        <f>O240*H240</f>
        <v>0</v>
      </c>
      <c r="Q240" s="230">
        <v>0</v>
      </c>
      <c r="R240" s="230">
        <f>Q240*H240</f>
        <v>0</v>
      </c>
      <c r="S240" s="230">
        <v>0</v>
      </c>
      <c r="T240" s="231">
        <f>S240*H240</f>
        <v>0</v>
      </c>
      <c r="AR240" s="24" t="s">
        <v>171</v>
      </c>
      <c r="AT240" s="24" t="s">
        <v>166</v>
      </c>
      <c r="AU240" s="24" t="s">
        <v>82</v>
      </c>
      <c r="AY240" s="24" t="s">
        <v>164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24" t="s">
        <v>80</v>
      </c>
      <c r="BK240" s="232">
        <f>ROUND(I240*H240,2)</f>
        <v>0</v>
      </c>
      <c r="BL240" s="24" t="s">
        <v>171</v>
      </c>
      <c r="BM240" s="24" t="s">
        <v>1249</v>
      </c>
    </row>
    <row r="241" s="1" customFormat="1" ht="25.5" customHeight="1">
      <c r="B241" s="46"/>
      <c r="C241" s="221" t="s">
        <v>297</v>
      </c>
      <c r="D241" s="221" t="s">
        <v>166</v>
      </c>
      <c r="E241" s="222" t="s">
        <v>516</v>
      </c>
      <c r="F241" s="223" t="s">
        <v>517</v>
      </c>
      <c r="G241" s="224" t="s">
        <v>228</v>
      </c>
      <c r="H241" s="225">
        <v>6.1600000000000001</v>
      </c>
      <c r="I241" s="226"/>
      <c r="J241" s="227">
        <f>ROUND(I241*H241,2)</f>
        <v>0</v>
      </c>
      <c r="K241" s="223" t="s">
        <v>170</v>
      </c>
      <c r="L241" s="72"/>
      <c r="M241" s="228" t="s">
        <v>21</v>
      </c>
      <c r="N241" s="229" t="s">
        <v>43</v>
      </c>
      <c r="O241" s="47"/>
      <c r="P241" s="230">
        <f>O241*H241</f>
        <v>0</v>
      </c>
      <c r="Q241" s="230">
        <v>0</v>
      </c>
      <c r="R241" s="230">
        <f>Q241*H241</f>
        <v>0</v>
      </c>
      <c r="S241" s="230">
        <v>0</v>
      </c>
      <c r="T241" s="231">
        <f>S241*H241</f>
        <v>0</v>
      </c>
      <c r="AR241" s="24" t="s">
        <v>171</v>
      </c>
      <c r="AT241" s="24" t="s">
        <v>166</v>
      </c>
      <c r="AU241" s="24" t="s">
        <v>82</v>
      </c>
      <c r="AY241" s="24" t="s">
        <v>164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24" t="s">
        <v>80</v>
      </c>
      <c r="BK241" s="232">
        <f>ROUND(I241*H241,2)</f>
        <v>0</v>
      </c>
      <c r="BL241" s="24" t="s">
        <v>171</v>
      </c>
      <c r="BM241" s="24" t="s">
        <v>1250</v>
      </c>
    </row>
    <row r="242" s="12" customFormat="1">
      <c r="B242" s="244"/>
      <c r="C242" s="245"/>
      <c r="D242" s="235" t="s">
        <v>173</v>
      </c>
      <c r="E242" s="245"/>
      <c r="F242" s="247" t="s">
        <v>1251</v>
      </c>
      <c r="G242" s="245"/>
      <c r="H242" s="248">
        <v>6.1600000000000001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AT242" s="254" t="s">
        <v>173</v>
      </c>
      <c r="AU242" s="254" t="s">
        <v>82</v>
      </c>
      <c r="AV242" s="12" t="s">
        <v>82</v>
      </c>
      <c r="AW242" s="12" t="s">
        <v>6</v>
      </c>
      <c r="AX242" s="12" t="s">
        <v>80</v>
      </c>
      <c r="AY242" s="254" t="s">
        <v>164</v>
      </c>
    </row>
    <row r="243" s="1" customFormat="1" ht="16.5" customHeight="1">
      <c r="B243" s="46"/>
      <c r="C243" s="221" t="s">
        <v>307</v>
      </c>
      <c r="D243" s="221" t="s">
        <v>166</v>
      </c>
      <c r="E243" s="222" t="s">
        <v>521</v>
      </c>
      <c r="F243" s="223" t="s">
        <v>522</v>
      </c>
      <c r="G243" s="224" t="s">
        <v>228</v>
      </c>
      <c r="H243" s="225">
        <v>0.61599999999999999</v>
      </c>
      <c r="I243" s="226"/>
      <c r="J243" s="227">
        <f>ROUND(I243*H243,2)</f>
        <v>0</v>
      </c>
      <c r="K243" s="223" t="s">
        <v>170</v>
      </c>
      <c r="L243" s="72"/>
      <c r="M243" s="228" t="s">
        <v>21</v>
      </c>
      <c r="N243" s="229" t="s">
        <v>43</v>
      </c>
      <c r="O243" s="47"/>
      <c r="P243" s="230">
        <f>O243*H243</f>
        <v>0</v>
      </c>
      <c r="Q243" s="230">
        <v>0</v>
      </c>
      <c r="R243" s="230">
        <f>Q243*H243</f>
        <v>0</v>
      </c>
      <c r="S243" s="230">
        <v>0</v>
      </c>
      <c r="T243" s="231">
        <f>S243*H243</f>
        <v>0</v>
      </c>
      <c r="AR243" s="24" t="s">
        <v>171</v>
      </c>
      <c r="AT243" s="24" t="s">
        <v>166</v>
      </c>
      <c r="AU243" s="24" t="s">
        <v>82</v>
      </c>
      <c r="AY243" s="24" t="s">
        <v>164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24" t="s">
        <v>80</v>
      </c>
      <c r="BK243" s="232">
        <f>ROUND(I243*H243,2)</f>
        <v>0</v>
      </c>
      <c r="BL243" s="24" t="s">
        <v>171</v>
      </c>
      <c r="BM243" s="24" t="s">
        <v>1252</v>
      </c>
    </row>
    <row r="244" s="1" customFormat="1" ht="16.5" customHeight="1">
      <c r="B244" s="46"/>
      <c r="C244" s="221" t="s">
        <v>315</v>
      </c>
      <c r="D244" s="221" t="s">
        <v>166</v>
      </c>
      <c r="E244" s="222" t="s">
        <v>525</v>
      </c>
      <c r="F244" s="223" t="s">
        <v>526</v>
      </c>
      <c r="G244" s="224" t="s">
        <v>228</v>
      </c>
      <c r="H244" s="225">
        <v>0.61599999999999999</v>
      </c>
      <c r="I244" s="226"/>
      <c r="J244" s="227">
        <f>ROUND(I244*H244,2)</f>
        <v>0</v>
      </c>
      <c r="K244" s="223" t="s">
        <v>170</v>
      </c>
      <c r="L244" s="72"/>
      <c r="M244" s="228" t="s">
        <v>21</v>
      </c>
      <c r="N244" s="229" t="s">
        <v>43</v>
      </c>
      <c r="O244" s="47"/>
      <c r="P244" s="230">
        <f>O244*H244</f>
        <v>0</v>
      </c>
      <c r="Q244" s="230">
        <v>0</v>
      </c>
      <c r="R244" s="230">
        <f>Q244*H244</f>
        <v>0</v>
      </c>
      <c r="S244" s="230">
        <v>0</v>
      </c>
      <c r="T244" s="231">
        <f>S244*H244</f>
        <v>0</v>
      </c>
      <c r="AR244" s="24" t="s">
        <v>171</v>
      </c>
      <c r="AT244" s="24" t="s">
        <v>166</v>
      </c>
      <c r="AU244" s="24" t="s">
        <v>82</v>
      </c>
      <c r="AY244" s="24" t="s">
        <v>164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24" t="s">
        <v>80</v>
      </c>
      <c r="BK244" s="232">
        <f>ROUND(I244*H244,2)</f>
        <v>0</v>
      </c>
      <c r="BL244" s="24" t="s">
        <v>171</v>
      </c>
      <c r="BM244" s="24" t="s">
        <v>1253</v>
      </c>
    </row>
    <row r="245" s="11" customFormat="1">
      <c r="B245" s="233"/>
      <c r="C245" s="234"/>
      <c r="D245" s="235" t="s">
        <v>173</v>
      </c>
      <c r="E245" s="236" t="s">
        <v>21</v>
      </c>
      <c r="F245" s="237" t="s">
        <v>885</v>
      </c>
      <c r="G245" s="234"/>
      <c r="H245" s="236" t="s">
        <v>21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AT245" s="243" t="s">
        <v>173</v>
      </c>
      <c r="AU245" s="243" t="s">
        <v>82</v>
      </c>
      <c r="AV245" s="11" t="s">
        <v>80</v>
      </c>
      <c r="AW245" s="11" t="s">
        <v>35</v>
      </c>
      <c r="AX245" s="11" t="s">
        <v>72</v>
      </c>
      <c r="AY245" s="243" t="s">
        <v>164</v>
      </c>
    </row>
    <row r="246" s="12" customFormat="1">
      <c r="B246" s="244"/>
      <c r="C246" s="245"/>
      <c r="D246" s="235" t="s">
        <v>173</v>
      </c>
      <c r="E246" s="246" t="s">
        <v>21</v>
      </c>
      <c r="F246" s="247" t="s">
        <v>1254</v>
      </c>
      <c r="G246" s="245"/>
      <c r="H246" s="248">
        <v>0.61599999999999999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AT246" s="254" t="s">
        <v>173</v>
      </c>
      <c r="AU246" s="254" t="s">
        <v>82</v>
      </c>
      <c r="AV246" s="12" t="s">
        <v>82</v>
      </c>
      <c r="AW246" s="12" t="s">
        <v>35</v>
      </c>
      <c r="AX246" s="12" t="s">
        <v>72</v>
      </c>
      <c r="AY246" s="254" t="s">
        <v>164</v>
      </c>
    </row>
    <row r="247" s="13" customFormat="1">
      <c r="B247" s="255"/>
      <c r="C247" s="256"/>
      <c r="D247" s="235" t="s">
        <v>173</v>
      </c>
      <c r="E247" s="257" t="s">
        <v>21</v>
      </c>
      <c r="F247" s="258" t="s">
        <v>177</v>
      </c>
      <c r="G247" s="256"/>
      <c r="H247" s="259">
        <v>0.61599999999999999</v>
      </c>
      <c r="I247" s="260"/>
      <c r="J247" s="256"/>
      <c r="K247" s="256"/>
      <c r="L247" s="261"/>
      <c r="M247" s="262"/>
      <c r="N247" s="263"/>
      <c r="O247" s="263"/>
      <c r="P247" s="263"/>
      <c r="Q247" s="263"/>
      <c r="R247" s="263"/>
      <c r="S247" s="263"/>
      <c r="T247" s="264"/>
      <c r="AT247" s="265" t="s">
        <v>173</v>
      </c>
      <c r="AU247" s="265" t="s">
        <v>82</v>
      </c>
      <c r="AV247" s="13" t="s">
        <v>171</v>
      </c>
      <c r="AW247" s="13" t="s">
        <v>35</v>
      </c>
      <c r="AX247" s="13" t="s">
        <v>80</v>
      </c>
      <c r="AY247" s="265" t="s">
        <v>164</v>
      </c>
    </row>
    <row r="248" s="10" customFormat="1" ht="29.88" customHeight="1">
      <c r="B248" s="205"/>
      <c r="C248" s="206"/>
      <c r="D248" s="207" t="s">
        <v>71</v>
      </c>
      <c r="E248" s="219" t="s">
        <v>553</v>
      </c>
      <c r="F248" s="219" t="s">
        <v>554</v>
      </c>
      <c r="G248" s="206"/>
      <c r="H248" s="206"/>
      <c r="I248" s="209"/>
      <c r="J248" s="220">
        <f>BK248</f>
        <v>0</v>
      </c>
      <c r="K248" s="206"/>
      <c r="L248" s="211"/>
      <c r="M248" s="212"/>
      <c r="N248" s="213"/>
      <c r="O248" s="213"/>
      <c r="P248" s="214">
        <f>P249</f>
        <v>0</v>
      </c>
      <c r="Q248" s="213"/>
      <c r="R248" s="214">
        <f>R249</f>
        <v>0</v>
      </c>
      <c r="S248" s="213"/>
      <c r="T248" s="215">
        <f>T249</f>
        <v>0</v>
      </c>
      <c r="AR248" s="216" t="s">
        <v>80</v>
      </c>
      <c r="AT248" s="217" t="s">
        <v>71</v>
      </c>
      <c r="AU248" s="217" t="s">
        <v>80</v>
      </c>
      <c r="AY248" s="216" t="s">
        <v>164</v>
      </c>
      <c r="BK248" s="218">
        <f>BK249</f>
        <v>0</v>
      </c>
    </row>
    <row r="249" s="1" customFormat="1" ht="38.25" customHeight="1">
      <c r="B249" s="46"/>
      <c r="C249" s="221" t="s">
        <v>319</v>
      </c>
      <c r="D249" s="221" t="s">
        <v>166</v>
      </c>
      <c r="E249" s="222" t="s">
        <v>556</v>
      </c>
      <c r="F249" s="223" t="s">
        <v>557</v>
      </c>
      <c r="G249" s="224" t="s">
        <v>228</v>
      </c>
      <c r="H249" s="225">
        <v>0.17000000000000001</v>
      </c>
      <c r="I249" s="226"/>
      <c r="J249" s="227">
        <f>ROUND(I249*H249,2)</f>
        <v>0</v>
      </c>
      <c r="K249" s="223" t="s">
        <v>170</v>
      </c>
      <c r="L249" s="72"/>
      <c r="M249" s="228" t="s">
        <v>21</v>
      </c>
      <c r="N249" s="229" t="s">
        <v>43</v>
      </c>
      <c r="O249" s="47"/>
      <c r="P249" s="230">
        <f>O249*H249</f>
        <v>0</v>
      </c>
      <c r="Q249" s="230">
        <v>0</v>
      </c>
      <c r="R249" s="230">
        <f>Q249*H249</f>
        <v>0</v>
      </c>
      <c r="S249" s="230">
        <v>0</v>
      </c>
      <c r="T249" s="231">
        <f>S249*H249</f>
        <v>0</v>
      </c>
      <c r="AR249" s="24" t="s">
        <v>171</v>
      </c>
      <c r="AT249" s="24" t="s">
        <v>166</v>
      </c>
      <c r="AU249" s="24" t="s">
        <v>82</v>
      </c>
      <c r="AY249" s="24" t="s">
        <v>164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24" t="s">
        <v>80</v>
      </c>
      <c r="BK249" s="232">
        <f>ROUND(I249*H249,2)</f>
        <v>0</v>
      </c>
      <c r="BL249" s="24" t="s">
        <v>171</v>
      </c>
      <c r="BM249" s="24" t="s">
        <v>1255</v>
      </c>
    </row>
    <row r="250" s="10" customFormat="1" ht="37.44" customHeight="1">
      <c r="B250" s="205"/>
      <c r="C250" s="206"/>
      <c r="D250" s="207" t="s">
        <v>71</v>
      </c>
      <c r="E250" s="208" t="s">
        <v>559</v>
      </c>
      <c r="F250" s="208" t="s">
        <v>560</v>
      </c>
      <c r="G250" s="206"/>
      <c r="H250" s="206"/>
      <c r="I250" s="209"/>
      <c r="J250" s="210">
        <f>BK250</f>
        <v>0</v>
      </c>
      <c r="K250" s="206"/>
      <c r="L250" s="211"/>
      <c r="M250" s="212"/>
      <c r="N250" s="213"/>
      <c r="O250" s="213"/>
      <c r="P250" s="214">
        <f>P251+P306</f>
        <v>0</v>
      </c>
      <c r="Q250" s="213"/>
      <c r="R250" s="214">
        <f>R251+R306</f>
        <v>0.13014544</v>
      </c>
      <c r="S250" s="213"/>
      <c r="T250" s="215">
        <f>T251+T306</f>
        <v>0</v>
      </c>
      <c r="AR250" s="216" t="s">
        <v>82</v>
      </c>
      <c r="AT250" s="217" t="s">
        <v>71</v>
      </c>
      <c r="AU250" s="217" t="s">
        <v>72</v>
      </c>
      <c r="AY250" s="216" t="s">
        <v>164</v>
      </c>
      <c r="BK250" s="218">
        <f>BK251+BK306</f>
        <v>0</v>
      </c>
    </row>
    <row r="251" s="10" customFormat="1" ht="19.92" customHeight="1">
      <c r="B251" s="205"/>
      <c r="C251" s="206"/>
      <c r="D251" s="207" t="s">
        <v>71</v>
      </c>
      <c r="E251" s="219" t="s">
        <v>561</v>
      </c>
      <c r="F251" s="219" t="s">
        <v>562</v>
      </c>
      <c r="G251" s="206"/>
      <c r="H251" s="206"/>
      <c r="I251" s="209"/>
      <c r="J251" s="220">
        <f>BK251</f>
        <v>0</v>
      </c>
      <c r="K251" s="206"/>
      <c r="L251" s="211"/>
      <c r="M251" s="212"/>
      <c r="N251" s="213"/>
      <c r="O251" s="213"/>
      <c r="P251" s="214">
        <f>SUM(P252:P305)</f>
        <v>0</v>
      </c>
      <c r="Q251" s="213"/>
      <c r="R251" s="214">
        <f>SUM(R252:R305)</f>
        <v>0.053385439999999999</v>
      </c>
      <c r="S251" s="213"/>
      <c r="T251" s="215">
        <f>SUM(T252:T305)</f>
        <v>0</v>
      </c>
      <c r="AR251" s="216" t="s">
        <v>82</v>
      </c>
      <c r="AT251" s="217" t="s">
        <v>71</v>
      </c>
      <c r="AU251" s="217" t="s">
        <v>80</v>
      </c>
      <c r="AY251" s="216" t="s">
        <v>164</v>
      </c>
      <c r="BK251" s="218">
        <f>SUM(BK252:BK305)</f>
        <v>0</v>
      </c>
    </row>
    <row r="252" s="1" customFormat="1" ht="25.5" customHeight="1">
      <c r="B252" s="46"/>
      <c r="C252" s="221" t="s">
        <v>325</v>
      </c>
      <c r="D252" s="221" t="s">
        <v>166</v>
      </c>
      <c r="E252" s="222" t="s">
        <v>564</v>
      </c>
      <c r="F252" s="223" t="s">
        <v>565</v>
      </c>
      <c r="G252" s="224" t="s">
        <v>169</v>
      </c>
      <c r="H252" s="225">
        <v>1.7</v>
      </c>
      <c r="I252" s="226"/>
      <c r="J252" s="227">
        <f>ROUND(I252*H252,2)</f>
        <v>0</v>
      </c>
      <c r="K252" s="223" t="s">
        <v>170</v>
      </c>
      <c r="L252" s="72"/>
      <c r="M252" s="228" t="s">
        <v>21</v>
      </c>
      <c r="N252" s="229" t="s">
        <v>43</v>
      </c>
      <c r="O252" s="47"/>
      <c r="P252" s="230">
        <f>O252*H252</f>
        <v>0</v>
      </c>
      <c r="Q252" s="230">
        <v>0</v>
      </c>
      <c r="R252" s="230">
        <f>Q252*H252</f>
        <v>0</v>
      </c>
      <c r="S252" s="230">
        <v>0</v>
      </c>
      <c r="T252" s="231">
        <f>S252*H252</f>
        <v>0</v>
      </c>
      <c r="AR252" s="24" t="s">
        <v>193</v>
      </c>
      <c r="AT252" s="24" t="s">
        <v>166</v>
      </c>
      <c r="AU252" s="24" t="s">
        <v>82</v>
      </c>
      <c r="AY252" s="24" t="s">
        <v>164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24" t="s">
        <v>80</v>
      </c>
      <c r="BK252" s="232">
        <f>ROUND(I252*H252,2)</f>
        <v>0</v>
      </c>
      <c r="BL252" s="24" t="s">
        <v>193</v>
      </c>
      <c r="BM252" s="24" t="s">
        <v>1256</v>
      </c>
    </row>
    <row r="253" s="11" customFormat="1">
      <c r="B253" s="233"/>
      <c r="C253" s="234"/>
      <c r="D253" s="235" t="s">
        <v>173</v>
      </c>
      <c r="E253" s="236" t="s">
        <v>21</v>
      </c>
      <c r="F253" s="237" t="s">
        <v>1213</v>
      </c>
      <c r="G253" s="234"/>
      <c r="H253" s="236" t="s">
        <v>21</v>
      </c>
      <c r="I253" s="238"/>
      <c r="J253" s="234"/>
      <c r="K253" s="234"/>
      <c r="L253" s="239"/>
      <c r="M253" s="240"/>
      <c r="N253" s="241"/>
      <c r="O253" s="241"/>
      <c r="P253" s="241"/>
      <c r="Q253" s="241"/>
      <c r="R253" s="241"/>
      <c r="S253" s="241"/>
      <c r="T253" s="242"/>
      <c r="AT253" s="243" t="s">
        <v>173</v>
      </c>
      <c r="AU253" s="243" t="s">
        <v>82</v>
      </c>
      <c r="AV253" s="11" t="s">
        <v>80</v>
      </c>
      <c r="AW253" s="11" t="s">
        <v>35</v>
      </c>
      <c r="AX253" s="11" t="s">
        <v>72</v>
      </c>
      <c r="AY253" s="243" t="s">
        <v>164</v>
      </c>
    </row>
    <row r="254" s="11" customFormat="1">
      <c r="B254" s="233"/>
      <c r="C254" s="234"/>
      <c r="D254" s="235" t="s">
        <v>173</v>
      </c>
      <c r="E254" s="236" t="s">
        <v>21</v>
      </c>
      <c r="F254" s="237" t="s">
        <v>366</v>
      </c>
      <c r="G254" s="234"/>
      <c r="H254" s="236" t="s">
        <v>21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AT254" s="243" t="s">
        <v>173</v>
      </c>
      <c r="AU254" s="243" t="s">
        <v>82</v>
      </c>
      <c r="AV254" s="11" t="s">
        <v>80</v>
      </c>
      <c r="AW254" s="11" t="s">
        <v>35</v>
      </c>
      <c r="AX254" s="11" t="s">
        <v>72</v>
      </c>
      <c r="AY254" s="243" t="s">
        <v>164</v>
      </c>
    </row>
    <row r="255" s="11" customFormat="1">
      <c r="B255" s="233"/>
      <c r="C255" s="234"/>
      <c r="D255" s="235" t="s">
        <v>173</v>
      </c>
      <c r="E255" s="236" t="s">
        <v>21</v>
      </c>
      <c r="F255" s="237" t="s">
        <v>567</v>
      </c>
      <c r="G255" s="234"/>
      <c r="H255" s="236" t="s">
        <v>21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AT255" s="243" t="s">
        <v>173</v>
      </c>
      <c r="AU255" s="243" t="s">
        <v>82</v>
      </c>
      <c r="AV255" s="11" t="s">
        <v>80</v>
      </c>
      <c r="AW255" s="11" t="s">
        <v>35</v>
      </c>
      <c r="AX255" s="11" t="s">
        <v>72</v>
      </c>
      <c r="AY255" s="243" t="s">
        <v>164</v>
      </c>
    </row>
    <row r="256" s="12" customFormat="1">
      <c r="B256" s="244"/>
      <c r="C256" s="245"/>
      <c r="D256" s="235" t="s">
        <v>173</v>
      </c>
      <c r="E256" s="246" t="s">
        <v>21</v>
      </c>
      <c r="F256" s="247" t="s">
        <v>1225</v>
      </c>
      <c r="G256" s="245"/>
      <c r="H256" s="248">
        <v>37.780000000000001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AT256" s="254" t="s">
        <v>173</v>
      </c>
      <c r="AU256" s="254" t="s">
        <v>82</v>
      </c>
      <c r="AV256" s="12" t="s">
        <v>82</v>
      </c>
      <c r="AW256" s="12" t="s">
        <v>35</v>
      </c>
      <c r="AX256" s="12" t="s">
        <v>72</v>
      </c>
      <c r="AY256" s="254" t="s">
        <v>164</v>
      </c>
    </row>
    <row r="257" s="11" customFormat="1">
      <c r="B257" s="233"/>
      <c r="C257" s="234"/>
      <c r="D257" s="235" t="s">
        <v>173</v>
      </c>
      <c r="E257" s="236" t="s">
        <v>21</v>
      </c>
      <c r="F257" s="237" t="s">
        <v>568</v>
      </c>
      <c r="G257" s="234"/>
      <c r="H257" s="236" t="s">
        <v>21</v>
      </c>
      <c r="I257" s="238"/>
      <c r="J257" s="234"/>
      <c r="K257" s="234"/>
      <c r="L257" s="239"/>
      <c r="M257" s="240"/>
      <c r="N257" s="241"/>
      <c r="O257" s="241"/>
      <c r="P257" s="241"/>
      <c r="Q257" s="241"/>
      <c r="R257" s="241"/>
      <c r="S257" s="241"/>
      <c r="T257" s="242"/>
      <c r="AT257" s="243" t="s">
        <v>173</v>
      </c>
      <c r="AU257" s="243" t="s">
        <v>82</v>
      </c>
      <c r="AV257" s="11" t="s">
        <v>80</v>
      </c>
      <c r="AW257" s="11" t="s">
        <v>35</v>
      </c>
      <c r="AX257" s="11" t="s">
        <v>72</v>
      </c>
      <c r="AY257" s="243" t="s">
        <v>164</v>
      </c>
    </row>
    <row r="258" s="14" customFormat="1">
      <c r="B258" s="276"/>
      <c r="C258" s="277"/>
      <c r="D258" s="235" t="s">
        <v>173</v>
      </c>
      <c r="E258" s="278" t="s">
        <v>21</v>
      </c>
      <c r="F258" s="279" t="s">
        <v>293</v>
      </c>
      <c r="G258" s="277"/>
      <c r="H258" s="280">
        <v>37.780000000000001</v>
      </c>
      <c r="I258" s="281"/>
      <c r="J258" s="277"/>
      <c r="K258" s="277"/>
      <c r="L258" s="282"/>
      <c r="M258" s="283"/>
      <c r="N258" s="284"/>
      <c r="O258" s="284"/>
      <c r="P258" s="284"/>
      <c r="Q258" s="284"/>
      <c r="R258" s="284"/>
      <c r="S258" s="284"/>
      <c r="T258" s="285"/>
      <c r="AT258" s="286" t="s">
        <v>173</v>
      </c>
      <c r="AU258" s="286" t="s">
        <v>82</v>
      </c>
      <c r="AV258" s="14" t="s">
        <v>185</v>
      </c>
      <c r="AW258" s="14" t="s">
        <v>35</v>
      </c>
      <c r="AX258" s="14" t="s">
        <v>72</v>
      </c>
      <c r="AY258" s="286" t="s">
        <v>164</v>
      </c>
    </row>
    <row r="259" s="12" customFormat="1">
      <c r="B259" s="244"/>
      <c r="C259" s="245"/>
      <c r="D259" s="235" t="s">
        <v>173</v>
      </c>
      <c r="E259" s="246" t="s">
        <v>21</v>
      </c>
      <c r="F259" s="247" t="s">
        <v>1257</v>
      </c>
      <c r="G259" s="245"/>
      <c r="H259" s="248">
        <v>1.7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AT259" s="254" t="s">
        <v>173</v>
      </c>
      <c r="AU259" s="254" t="s">
        <v>82</v>
      </c>
      <c r="AV259" s="12" t="s">
        <v>82</v>
      </c>
      <c r="AW259" s="12" t="s">
        <v>35</v>
      </c>
      <c r="AX259" s="12" t="s">
        <v>72</v>
      </c>
      <c r="AY259" s="254" t="s">
        <v>164</v>
      </c>
    </row>
    <row r="260" s="11" customFormat="1">
      <c r="B260" s="233"/>
      <c r="C260" s="234"/>
      <c r="D260" s="235" t="s">
        <v>173</v>
      </c>
      <c r="E260" s="236" t="s">
        <v>21</v>
      </c>
      <c r="F260" s="237" t="s">
        <v>570</v>
      </c>
      <c r="G260" s="234"/>
      <c r="H260" s="236" t="s">
        <v>21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AT260" s="243" t="s">
        <v>173</v>
      </c>
      <c r="AU260" s="243" t="s">
        <v>82</v>
      </c>
      <c r="AV260" s="11" t="s">
        <v>80</v>
      </c>
      <c r="AW260" s="11" t="s">
        <v>35</v>
      </c>
      <c r="AX260" s="11" t="s">
        <v>72</v>
      </c>
      <c r="AY260" s="243" t="s">
        <v>164</v>
      </c>
    </row>
    <row r="261" s="14" customFormat="1">
      <c r="B261" s="276"/>
      <c r="C261" s="277"/>
      <c r="D261" s="235" t="s">
        <v>173</v>
      </c>
      <c r="E261" s="278" t="s">
        <v>21</v>
      </c>
      <c r="F261" s="279" t="s">
        <v>434</v>
      </c>
      <c r="G261" s="277"/>
      <c r="H261" s="280">
        <v>1.7</v>
      </c>
      <c r="I261" s="281"/>
      <c r="J261" s="277"/>
      <c r="K261" s="277"/>
      <c r="L261" s="282"/>
      <c r="M261" s="283"/>
      <c r="N261" s="284"/>
      <c r="O261" s="284"/>
      <c r="P261" s="284"/>
      <c r="Q261" s="284"/>
      <c r="R261" s="284"/>
      <c r="S261" s="284"/>
      <c r="T261" s="285"/>
      <c r="AT261" s="286" t="s">
        <v>173</v>
      </c>
      <c r="AU261" s="286" t="s">
        <v>82</v>
      </c>
      <c r="AV261" s="14" t="s">
        <v>185</v>
      </c>
      <c r="AW261" s="14" t="s">
        <v>35</v>
      </c>
      <c r="AX261" s="14" t="s">
        <v>80</v>
      </c>
      <c r="AY261" s="286" t="s">
        <v>164</v>
      </c>
    </row>
    <row r="262" s="1" customFormat="1" ht="16.5" customHeight="1">
      <c r="B262" s="46"/>
      <c r="C262" s="266" t="s">
        <v>337</v>
      </c>
      <c r="D262" s="266" t="s">
        <v>238</v>
      </c>
      <c r="E262" s="267" t="s">
        <v>572</v>
      </c>
      <c r="F262" s="268" t="s">
        <v>573</v>
      </c>
      <c r="G262" s="269" t="s">
        <v>340</v>
      </c>
      <c r="H262" s="270">
        <v>0.125</v>
      </c>
      <c r="I262" s="271"/>
      <c r="J262" s="272">
        <f>ROUND(I262*H262,2)</f>
        <v>0</v>
      </c>
      <c r="K262" s="268" t="s">
        <v>170</v>
      </c>
      <c r="L262" s="273"/>
      <c r="M262" s="274" t="s">
        <v>21</v>
      </c>
      <c r="N262" s="275" t="s">
        <v>43</v>
      </c>
      <c r="O262" s="47"/>
      <c r="P262" s="230">
        <f>O262*H262</f>
        <v>0</v>
      </c>
      <c r="Q262" s="230">
        <v>0.001</v>
      </c>
      <c r="R262" s="230">
        <f>Q262*H262</f>
        <v>0.000125</v>
      </c>
      <c r="S262" s="230">
        <v>0</v>
      </c>
      <c r="T262" s="231">
        <f>S262*H262</f>
        <v>0</v>
      </c>
      <c r="AR262" s="24" t="s">
        <v>370</v>
      </c>
      <c r="AT262" s="24" t="s">
        <v>238</v>
      </c>
      <c r="AU262" s="24" t="s">
        <v>82</v>
      </c>
      <c r="AY262" s="24" t="s">
        <v>164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24" t="s">
        <v>80</v>
      </c>
      <c r="BK262" s="232">
        <f>ROUND(I262*H262,2)</f>
        <v>0</v>
      </c>
      <c r="BL262" s="24" t="s">
        <v>193</v>
      </c>
      <c r="BM262" s="24" t="s">
        <v>1258</v>
      </c>
    </row>
    <row r="263" s="11" customFormat="1">
      <c r="B263" s="233"/>
      <c r="C263" s="234"/>
      <c r="D263" s="235" t="s">
        <v>173</v>
      </c>
      <c r="E263" s="236" t="s">
        <v>21</v>
      </c>
      <c r="F263" s="237" t="s">
        <v>1213</v>
      </c>
      <c r="G263" s="234"/>
      <c r="H263" s="236" t="s">
        <v>21</v>
      </c>
      <c r="I263" s="238"/>
      <c r="J263" s="234"/>
      <c r="K263" s="234"/>
      <c r="L263" s="239"/>
      <c r="M263" s="240"/>
      <c r="N263" s="241"/>
      <c r="O263" s="241"/>
      <c r="P263" s="241"/>
      <c r="Q263" s="241"/>
      <c r="R263" s="241"/>
      <c r="S263" s="241"/>
      <c r="T263" s="242"/>
      <c r="AT263" s="243" t="s">
        <v>173</v>
      </c>
      <c r="AU263" s="243" t="s">
        <v>82</v>
      </c>
      <c r="AV263" s="11" t="s">
        <v>80</v>
      </c>
      <c r="AW263" s="11" t="s">
        <v>35</v>
      </c>
      <c r="AX263" s="11" t="s">
        <v>72</v>
      </c>
      <c r="AY263" s="243" t="s">
        <v>164</v>
      </c>
    </row>
    <row r="264" s="11" customFormat="1">
      <c r="B264" s="233"/>
      <c r="C264" s="234"/>
      <c r="D264" s="235" t="s">
        <v>173</v>
      </c>
      <c r="E264" s="236" t="s">
        <v>21</v>
      </c>
      <c r="F264" s="237" t="s">
        <v>366</v>
      </c>
      <c r="G264" s="234"/>
      <c r="H264" s="236" t="s">
        <v>21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AT264" s="243" t="s">
        <v>173</v>
      </c>
      <c r="AU264" s="243" t="s">
        <v>82</v>
      </c>
      <c r="AV264" s="11" t="s">
        <v>80</v>
      </c>
      <c r="AW264" s="11" t="s">
        <v>35</v>
      </c>
      <c r="AX264" s="11" t="s">
        <v>72</v>
      </c>
      <c r="AY264" s="243" t="s">
        <v>164</v>
      </c>
    </row>
    <row r="265" s="11" customFormat="1">
      <c r="B265" s="233"/>
      <c r="C265" s="234"/>
      <c r="D265" s="235" t="s">
        <v>173</v>
      </c>
      <c r="E265" s="236" t="s">
        <v>21</v>
      </c>
      <c r="F265" s="237" t="s">
        <v>567</v>
      </c>
      <c r="G265" s="234"/>
      <c r="H265" s="236" t="s">
        <v>21</v>
      </c>
      <c r="I265" s="238"/>
      <c r="J265" s="234"/>
      <c r="K265" s="234"/>
      <c r="L265" s="239"/>
      <c r="M265" s="240"/>
      <c r="N265" s="241"/>
      <c r="O265" s="241"/>
      <c r="P265" s="241"/>
      <c r="Q265" s="241"/>
      <c r="R265" s="241"/>
      <c r="S265" s="241"/>
      <c r="T265" s="242"/>
      <c r="AT265" s="243" t="s">
        <v>173</v>
      </c>
      <c r="AU265" s="243" t="s">
        <v>82</v>
      </c>
      <c r="AV265" s="11" t="s">
        <v>80</v>
      </c>
      <c r="AW265" s="11" t="s">
        <v>35</v>
      </c>
      <c r="AX265" s="11" t="s">
        <v>72</v>
      </c>
      <c r="AY265" s="243" t="s">
        <v>164</v>
      </c>
    </row>
    <row r="266" s="12" customFormat="1">
      <c r="B266" s="244"/>
      <c r="C266" s="245"/>
      <c r="D266" s="235" t="s">
        <v>173</v>
      </c>
      <c r="E266" s="246" t="s">
        <v>21</v>
      </c>
      <c r="F266" s="247" t="s">
        <v>1225</v>
      </c>
      <c r="G266" s="245"/>
      <c r="H266" s="248">
        <v>37.780000000000001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AT266" s="254" t="s">
        <v>173</v>
      </c>
      <c r="AU266" s="254" t="s">
        <v>82</v>
      </c>
      <c r="AV266" s="12" t="s">
        <v>82</v>
      </c>
      <c r="AW266" s="12" t="s">
        <v>35</v>
      </c>
      <c r="AX266" s="12" t="s">
        <v>72</v>
      </c>
      <c r="AY266" s="254" t="s">
        <v>164</v>
      </c>
    </row>
    <row r="267" s="11" customFormat="1">
      <c r="B267" s="233"/>
      <c r="C267" s="234"/>
      <c r="D267" s="235" t="s">
        <v>173</v>
      </c>
      <c r="E267" s="236" t="s">
        <v>21</v>
      </c>
      <c r="F267" s="237" t="s">
        <v>568</v>
      </c>
      <c r="G267" s="234"/>
      <c r="H267" s="236" t="s">
        <v>21</v>
      </c>
      <c r="I267" s="238"/>
      <c r="J267" s="234"/>
      <c r="K267" s="234"/>
      <c r="L267" s="239"/>
      <c r="M267" s="240"/>
      <c r="N267" s="241"/>
      <c r="O267" s="241"/>
      <c r="P267" s="241"/>
      <c r="Q267" s="241"/>
      <c r="R267" s="241"/>
      <c r="S267" s="241"/>
      <c r="T267" s="242"/>
      <c r="AT267" s="243" t="s">
        <v>173</v>
      </c>
      <c r="AU267" s="243" t="s">
        <v>82</v>
      </c>
      <c r="AV267" s="11" t="s">
        <v>80</v>
      </c>
      <c r="AW267" s="11" t="s">
        <v>35</v>
      </c>
      <c r="AX267" s="11" t="s">
        <v>72</v>
      </c>
      <c r="AY267" s="243" t="s">
        <v>164</v>
      </c>
    </row>
    <row r="268" s="14" customFormat="1">
      <c r="B268" s="276"/>
      <c r="C268" s="277"/>
      <c r="D268" s="235" t="s">
        <v>173</v>
      </c>
      <c r="E268" s="278" t="s">
        <v>21</v>
      </c>
      <c r="F268" s="279" t="s">
        <v>330</v>
      </c>
      <c r="G268" s="277"/>
      <c r="H268" s="280">
        <v>37.780000000000001</v>
      </c>
      <c r="I268" s="281"/>
      <c r="J268" s="277"/>
      <c r="K268" s="277"/>
      <c r="L268" s="282"/>
      <c r="M268" s="283"/>
      <c r="N268" s="284"/>
      <c r="O268" s="284"/>
      <c r="P268" s="284"/>
      <c r="Q268" s="284"/>
      <c r="R268" s="284"/>
      <c r="S268" s="284"/>
      <c r="T268" s="285"/>
      <c r="AT268" s="286" t="s">
        <v>173</v>
      </c>
      <c r="AU268" s="286" t="s">
        <v>82</v>
      </c>
      <c r="AV268" s="14" t="s">
        <v>185</v>
      </c>
      <c r="AW268" s="14" t="s">
        <v>35</v>
      </c>
      <c r="AX268" s="14" t="s">
        <v>72</v>
      </c>
      <c r="AY268" s="286" t="s">
        <v>164</v>
      </c>
    </row>
    <row r="269" s="12" customFormat="1">
      <c r="B269" s="244"/>
      <c r="C269" s="245"/>
      <c r="D269" s="235" t="s">
        <v>173</v>
      </c>
      <c r="E269" s="246" t="s">
        <v>21</v>
      </c>
      <c r="F269" s="247" t="s">
        <v>1259</v>
      </c>
      <c r="G269" s="245"/>
      <c r="H269" s="248">
        <v>0.125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AT269" s="254" t="s">
        <v>173</v>
      </c>
      <c r="AU269" s="254" t="s">
        <v>82</v>
      </c>
      <c r="AV269" s="12" t="s">
        <v>82</v>
      </c>
      <c r="AW269" s="12" t="s">
        <v>35</v>
      </c>
      <c r="AX269" s="12" t="s">
        <v>72</v>
      </c>
      <c r="AY269" s="254" t="s">
        <v>164</v>
      </c>
    </row>
    <row r="270" s="14" customFormat="1">
      <c r="B270" s="276"/>
      <c r="C270" s="277"/>
      <c r="D270" s="235" t="s">
        <v>173</v>
      </c>
      <c r="E270" s="278" t="s">
        <v>21</v>
      </c>
      <c r="F270" s="279" t="s">
        <v>576</v>
      </c>
      <c r="G270" s="277"/>
      <c r="H270" s="280">
        <v>0.125</v>
      </c>
      <c r="I270" s="281"/>
      <c r="J270" s="277"/>
      <c r="K270" s="277"/>
      <c r="L270" s="282"/>
      <c r="M270" s="283"/>
      <c r="N270" s="284"/>
      <c r="O270" s="284"/>
      <c r="P270" s="284"/>
      <c r="Q270" s="284"/>
      <c r="R270" s="284"/>
      <c r="S270" s="284"/>
      <c r="T270" s="285"/>
      <c r="AT270" s="286" t="s">
        <v>173</v>
      </c>
      <c r="AU270" s="286" t="s">
        <v>82</v>
      </c>
      <c r="AV270" s="14" t="s">
        <v>185</v>
      </c>
      <c r="AW270" s="14" t="s">
        <v>35</v>
      </c>
      <c r="AX270" s="14" t="s">
        <v>80</v>
      </c>
      <c r="AY270" s="286" t="s">
        <v>164</v>
      </c>
    </row>
    <row r="271" s="1" customFormat="1" ht="25.5" customHeight="1">
      <c r="B271" s="46"/>
      <c r="C271" s="221" t="s">
        <v>346</v>
      </c>
      <c r="D271" s="221" t="s">
        <v>166</v>
      </c>
      <c r="E271" s="222" t="s">
        <v>578</v>
      </c>
      <c r="F271" s="223" t="s">
        <v>579</v>
      </c>
      <c r="G271" s="224" t="s">
        <v>169</v>
      </c>
      <c r="H271" s="225">
        <v>8</v>
      </c>
      <c r="I271" s="226"/>
      <c r="J271" s="227">
        <f>ROUND(I271*H271,2)</f>
        <v>0</v>
      </c>
      <c r="K271" s="223" t="s">
        <v>21</v>
      </c>
      <c r="L271" s="72"/>
      <c r="M271" s="228" t="s">
        <v>21</v>
      </c>
      <c r="N271" s="229" t="s">
        <v>43</v>
      </c>
      <c r="O271" s="47"/>
      <c r="P271" s="230">
        <f>O271*H271</f>
        <v>0</v>
      </c>
      <c r="Q271" s="230">
        <v>0</v>
      </c>
      <c r="R271" s="230">
        <f>Q271*H271</f>
        <v>0</v>
      </c>
      <c r="S271" s="230">
        <v>0</v>
      </c>
      <c r="T271" s="231">
        <f>S271*H271</f>
        <v>0</v>
      </c>
      <c r="AR271" s="24" t="s">
        <v>193</v>
      </c>
      <c r="AT271" s="24" t="s">
        <v>166</v>
      </c>
      <c r="AU271" s="24" t="s">
        <v>82</v>
      </c>
      <c r="AY271" s="24" t="s">
        <v>164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24" t="s">
        <v>80</v>
      </c>
      <c r="BK271" s="232">
        <f>ROUND(I271*H271,2)</f>
        <v>0</v>
      </c>
      <c r="BL271" s="24" t="s">
        <v>193</v>
      </c>
      <c r="BM271" s="24" t="s">
        <v>1260</v>
      </c>
    </row>
    <row r="272" s="11" customFormat="1">
      <c r="B272" s="233"/>
      <c r="C272" s="234"/>
      <c r="D272" s="235" t="s">
        <v>173</v>
      </c>
      <c r="E272" s="236" t="s">
        <v>21</v>
      </c>
      <c r="F272" s="237" t="s">
        <v>579</v>
      </c>
      <c r="G272" s="234"/>
      <c r="H272" s="236" t="s">
        <v>21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AT272" s="243" t="s">
        <v>173</v>
      </c>
      <c r="AU272" s="243" t="s">
        <v>82</v>
      </c>
      <c r="AV272" s="11" t="s">
        <v>80</v>
      </c>
      <c r="AW272" s="11" t="s">
        <v>35</v>
      </c>
      <c r="AX272" s="11" t="s">
        <v>72</v>
      </c>
      <c r="AY272" s="243" t="s">
        <v>164</v>
      </c>
    </row>
    <row r="273" s="11" customFormat="1">
      <c r="B273" s="233"/>
      <c r="C273" s="234"/>
      <c r="D273" s="235" t="s">
        <v>173</v>
      </c>
      <c r="E273" s="236" t="s">
        <v>21</v>
      </c>
      <c r="F273" s="237" t="s">
        <v>1213</v>
      </c>
      <c r="G273" s="234"/>
      <c r="H273" s="236" t="s">
        <v>21</v>
      </c>
      <c r="I273" s="238"/>
      <c r="J273" s="234"/>
      <c r="K273" s="234"/>
      <c r="L273" s="239"/>
      <c r="M273" s="240"/>
      <c r="N273" s="241"/>
      <c r="O273" s="241"/>
      <c r="P273" s="241"/>
      <c r="Q273" s="241"/>
      <c r="R273" s="241"/>
      <c r="S273" s="241"/>
      <c r="T273" s="242"/>
      <c r="AT273" s="243" t="s">
        <v>173</v>
      </c>
      <c r="AU273" s="243" t="s">
        <v>82</v>
      </c>
      <c r="AV273" s="11" t="s">
        <v>80</v>
      </c>
      <c r="AW273" s="11" t="s">
        <v>35</v>
      </c>
      <c r="AX273" s="11" t="s">
        <v>72</v>
      </c>
      <c r="AY273" s="243" t="s">
        <v>164</v>
      </c>
    </row>
    <row r="274" s="12" customFormat="1">
      <c r="B274" s="244"/>
      <c r="C274" s="245"/>
      <c r="D274" s="235" t="s">
        <v>173</v>
      </c>
      <c r="E274" s="246" t="s">
        <v>21</v>
      </c>
      <c r="F274" s="247" t="s">
        <v>21</v>
      </c>
      <c r="G274" s="245"/>
      <c r="H274" s="248">
        <v>0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AT274" s="254" t="s">
        <v>173</v>
      </c>
      <c r="AU274" s="254" t="s">
        <v>82</v>
      </c>
      <c r="AV274" s="12" t="s">
        <v>82</v>
      </c>
      <c r="AW274" s="12" t="s">
        <v>35</v>
      </c>
      <c r="AX274" s="12" t="s">
        <v>72</v>
      </c>
      <c r="AY274" s="254" t="s">
        <v>164</v>
      </c>
    </row>
    <row r="275" s="12" customFormat="1">
      <c r="B275" s="244"/>
      <c r="C275" s="245"/>
      <c r="D275" s="235" t="s">
        <v>173</v>
      </c>
      <c r="E275" s="246" t="s">
        <v>21</v>
      </c>
      <c r="F275" s="247" t="s">
        <v>21</v>
      </c>
      <c r="G275" s="245"/>
      <c r="H275" s="248">
        <v>0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AT275" s="254" t="s">
        <v>173</v>
      </c>
      <c r="AU275" s="254" t="s">
        <v>82</v>
      </c>
      <c r="AV275" s="12" t="s">
        <v>82</v>
      </c>
      <c r="AW275" s="12" t="s">
        <v>35</v>
      </c>
      <c r="AX275" s="12" t="s">
        <v>72</v>
      </c>
      <c r="AY275" s="254" t="s">
        <v>164</v>
      </c>
    </row>
    <row r="276" s="11" customFormat="1">
      <c r="B276" s="233"/>
      <c r="C276" s="234"/>
      <c r="D276" s="235" t="s">
        <v>173</v>
      </c>
      <c r="E276" s="236" t="s">
        <v>21</v>
      </c>
      <c r="F276" s="237" t="s">
        <v>323</v>
      </c>
      <c r="G276" s="234"/>
      <c r="H276" s="236" t="s">
        <v>21</v>
      </c>
      <c r="I276" s="238"/>
      <c r="J276" s="234"/>
      <c r="K276" s="234"/>
      <c r="L276" s="239"/>
      <c r="M276" s="240"/>
      <c r="N276" s="241"/>
      <c r="O276" s="241"/>
      <c r="P276" s="241"/>
      <c r="Q276" s="241"/>
      <c r="R276" s="241"/>
      <c r="S276" s="241"/>
      <c r="T276" s="242"/>
      <c r="AT276" s="243" t="s">
        <v>173</v>
      </c>
      <c r="AU276" s="243" t="s">
        <v>82</v>
      </c>
      <c r="AV276" s="11" t="s">
        <v>80</v>
      </c>
      <c r="AW276" s="11" t="s">
        <v>35</v>
      </c>
      <c r="AX276" s="11" t="s">
        <v>72</v>
      </c>
      <c r="AY276" s="243" t="s">
        <v>164</v>
      </c>
    </row>
    <row r="277" s="11" customFormat="1">
      <c r="B277" s="233"/>
      <c r="C277" s="234"/>
      <c r="D277" s="235" t="s">
        <v>173</v>
      </c>
      <c r="E277" s="236" t="s">
        <v>21</v>
      </c>
      <c r="F277" s="237" t="s">
        <v>581</v>
      </c>
      <c r="G277" s="234"/>
      <c r="H277" s="236" t="s">
        <v>21</v>
      </c>
      <c r="I277" s="238"/>
      <c r="J277" s="234"/>
      <c r="K277" s="234"/>
      <c r="L277" s="239"/>
      <c r="M277" s="240"/>
      <c r="N277" s="241"/>
      <c r="O277" s="241"/>
      <c r="P277" s="241"/>
      <c r="Q277" s="241"/>
      <c r="R277" s="241"/>
      <c r="S277" s="241"/>
      <c r="T277" s="242"/>
      <c r="AT277" s="243" t="s">
        <v>173</v>
      </c>
      <c r="AU277" s="243" t="s">
        <v>82</v>
      </c>
      <c r="AV277" s="11" t="s">
        <v>80</v>
      </c>
      <c r="AW277" s="11" t="s">
        <v>35</v>
      </c>
      <c r="AX277" s="11" t="s">
        <v>72</v>
      </c>
      <c r="AY277" s="243" t="s">
        <v>164</v>
      </c>
    </row>
    <row r="278" s="12" customFormat="1">
      <c r="B278" s="244"/>
      <c r="C278" s="245"/>
      <c r="D278" s="235" t="s">
        <v>173</v>
      </c>
      <c r="E278" s="246" t="s">
        <v>21</v>
      </c>
      <c r="F278" s="247" t="s">
        <v>210</v>
      </c>
      <c r="G278" s="245"/>
      <c r="H278" s="248">
        <v>8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AT278" s="254" t="s">
        <v>173</v>
      </c>
      <c r="AU278" s="254" t="s">
        <v>82</v>
      </c>
      <c r="AV278" s="12" t="s">
        <v>82</v>
      </c>
      <c r="AW278" s="12" t="s">
        <v>35</v>
      </c>
      <c r="AX278" s="12" t="s">
        <v>72</v>
      </c>
      <c r="AY278" s="254" t="s">
        <v>164</v>
      </c>
    </row>
    <row r="279" s="11" customFormat="1">
      <c r="B279" s="233"/>
      <c r="C279" s="234"/>
      <c r="D279" s="235" t="s">
        <v>173</v>
      </c>
      <c r="E279" s="236" t="s">
        <v>21</v>
      </c>
      <c r="F279" s="237" t="s">
        <v>583</v>
      </c>
      <c r="G279" s="234"/>
      <c r="H279" s="236" t="s">
        <v>21</v>
      </c>
      <c r="I279" s="238"/>
      <c r="J279" s="234"/>
      <c r="K279" s="234"/>
      <c r="L279" s="239"/>
      <c r="M279" s="240"/>
      <c r="N279" s="241"/>
      <c r="O279" s="241"/>
      <c r="P279" s="241"/>
      <c r="Q279" s="241"/>
      <c r="R279" s="241"/>
      <c r="S279" s="241"/>
      <c r="T279" s="242"/>
      <c r="AT279" s="243" t="s">
        <v>173</v>
      </c>
      <c r="AU279" s="243" t="s">
        <v>82</v>
      </c>
      <c r="AV279" s="11" t="s">
        <v>80</v>
      </c>
      <c r="AW279" s="11" t="s">
        <v>35</v>
      </c>
      <c r="AX279" s="11" t="s">
        <v>72</v>
      </c>
      <c r="AY279" s="243" t="s">
        <v>164</v>
      </c>
    </row>
    <row r="280" s="11" customFormat="1">
      <c r="B280" s="233"/>
      <c r="C280" s="234"/>
      <c r="D280" s="235" t="s">
        <v>173</v>
      </c>
      <c r="E280" s="236" t="s">
        <v>21</v>
      </c>
      <c r="F280" s="237" t="s">
        <v>584</v>
      </c>
      <c r="G280" s="234"/>
      <c r="H280" s="236" t="s">
        <v>21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AT280" s="243" t="s">
        <v>173</v>
      </c>
      <c r="AU280" s="243" t="s">
        <v>82</v>
      </c>
      <c r="AV280" s="11" t="s">
        <v>80</v>
      </c>
      <c r="AW280" s="11" t="s">
        <v>35</v>
      </c>
      <c r="AX280" s="11" t="s">
        <v>72</v>
      </c>
      <c r="AY280" s="243" t="s">
        <v>164</v>
      </c>
    </row>
    <row r="281" s="13" customFormat="1">
      <c r="B281" s="255"/>
      <c r="C281" s="256"/>
      <c r="D281" s="235" t="s">
        <v>173</v>
      </c>
      <c r="E281" s="257" t="s">
        <v>21</v>
      </c>
      <c r="F281" s="258" t="s">
        <v>177</v>
      </c>
      <c r="G281" s="256"/>
      <c r="H281" s="259">
        <v>8</v>
      </c>
      <c r="I281" s="260"/>
      <c r="J281" s="256"/>
      <c r="K281" s="256"/>
      <c r="L281" s="261"/>
      <c r="M281" s="262"/>
      <c r="N281" s="263"/>
      <c r="O281" s="263"/>
      <c r="P281" s="263"/>
      <c r="Q281" s="263"/>
      <c r="R281" s="263"/>
      <c r="S281" s="263"/>
      <c r="T281" s="264"/>
      <c r="AT281" s="265" t="s">
        <v>173</v>
      </c>
      <c r="AU281" s="265" t="s">
        <v>82</v>
      </c>
      <c r="AV281" s="13" t="s">
        <v>171</v>
      </c>
      <c r="AW281" s="13" t="s">
        <v>35</v>
      </c>
      <c r="AX281" s="13" t="s">
        <v>80</v>
      </c>
      <c r="AY281" s="265" t="s">
        <v>164</v>
      </c>
    </row>
    <row r="282" s="1" customFormat="1" ht="38.25" customHeight="1">
      <c r="B282" s="46"/>
      <c r="C282" s="266" t="s">
        <v>352</v>
      </c>
      <c r="D282" s="266" t="s">
        <v>238</v>
      </c>
      <c r="E282" s="267" t="s">
        <v>586</v>
      </c>
      <c r="F282" s="268" t="s">
        <v>587</v>
      </c>
      <c r="G282" s="269" t="s">
        <v>300</v>
      </c>
      <c r="H282" s="270">
        <v>8</v>
      </c>
      <c r="I282" s="271"/>
      <c r="J282" s="272">
        <f>ROUND(I282*H282,2)</f>
        <v>0</v>
      </c>
      <c r="K282" s="268" t="s">
        <v>21</v>
      </c>
      <c r="L282" s="273"/>
      <c r="M282" s="274" t="s">
        <v>21</v>
      </c>
      <c r="N282" s="275" t="s">
        <v>43</v>
      </c>
      <c r="O282" s="47"/>
      <c r="P282" s="230">
        <f>O282*H282</f>
        <v>0</v>
      </c>
      <c r="Q282" s="230">
        <v>0.001</v>
      </c>
      <c r="R282" s="230">
        <f>Q282*H282</f>
        <v>0.0080000000000000002</v>
      </c>
      <c r="S282" s="230">
        <v>0</v>
      </c>
      <c r="T282" s="231">
        <f>S282*H282</f>
        <v>0</v>
      </c>
      <c r="AR282" s="24" t="s">
        <v>370</v>
      </c>
      <c r="AT282" s="24" t="s">
        <v>238</v>
      </c>
      <c r="AU282" s="24" t="s">
        <v>82</v>
      </c>
      <c r="AY282" s="24" t="s">
        <v>164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24" t="s">
        <v>80</v>
      </c>
      <c r="BK282" s="232">
        <f>ROUND(I282*H282,2)</f>
        <v>0</v>
      </c>
      <c r="BL282" s="24" t="s">
        <v>193</v>
      </c>
      <c r="BM282" s="24" t="s">
        <v>1261</v>
      </c>
    </row>
    <row r="283" s="11" customFormat="1">
      <c r="B283" s="233"/>
      <c r="C283" s="234"/>
      <c r="D283" s="235" t="s">
        <v>173</v>
      </c>
      <c r="E283" s="236" t="s">
        <v>21</v>
      </c>
      <c r="F283" s="237" t="s">
        <v>589</v>
      </c>
      <c r="G283" s="234"/>
      <c r="H283" s="236" t="s">
        <v>21</v>
      </c>
      <c r="I283" s="238"/>
      <c r="J283" s="234"/>
      <c r="K283" s="234"/>
      <c r="L283" s="239"/>
      <c r="M283" s="240"/>
      <c r="N283" s="241"/>
      <c r="O283" s="241"/>
      <c r="P283" s="241"/>
      <c r="Q283" s="241"/>
      <c r="R283" s="241"/>
      <c r="S283" s="241"/>
      <c r="T283" s="242"/>
      <c r="AT283" s="243" t="s">
        <v>173</v>
      </c>
      <c r="AU283" s="243" t="s">
        <v>82</v>
      </c>
      <c r="AV283" s="11" t="s">
        <v>80</v>
      </c>
      <c r="AW283" s="11" t="s">
        <v>35</v>
      </c>
      <c r="AX283" s="11" t="s">
        <v>72</v>
      </c>
      <c r="AY283" s="243" t="s">
        <v>164</v>
      </c>
    </row>
    <row r="284" s="11" customFormat="1">
      <c r="B284" s="233"/>
      <c r="C284" s="234"/>
      <c r="D284" s="235" t="s">
        <v>173</v>
      </c>
      <c r="E284" s="236" t="s">
        <v>21</v>
      </c>
      <c r="F284" s="237" t="s">
        <v>1213</v>
      </c>
      <c r="G284" s="234"/>
      <c r="H284" s="236" t="s">
        <v>21</v>
      </c>
      <c r="I284" s="238"/>
      <c r="J284" s="234"/>
      <c r="K284" s="234"/>
      <c r="L284" s="239"/>
      <c r="M284" s="240"/>
      <c r="N284" s="241"/>
      <c r="O284" s="241"/>
      <c r="P284" s="241"/>
      <c r="Q284" s="241"/>
      <c r="R284" s="241"/>
      <c r="S284" s="241"/>
      <c r="T284" s="242"/>
      <c r="AT284" s="243" t="s">
        <v>173</v>
      </c>
      <c r="AU284" s="243" t="s">
        <v>82</v>
      </c>
      <c r="AV284" s="11" t="s">
        <v>80</v>
      </c>
      <c r="AW284" s="11" t="s">
        <v>35</v>
      </c>
      <c r="AX284" s="11" t="s">
        <v>72</v>
      </c>
      <c r="AY284" s="243" t="s">
        <v>164</v>
      </c>
    </row>
    <row r="285" s="12" customFormat="1">
      <c r="B285" s="244"/>
      <c r="C285" s="245"/>
      <c r="D285" s="235" t="s">
        <v>173</v>
      </c>
      <c r="E285" s="246" t="s">
        <v>21</v>
      </c>
      <c r="F285" s="247" t="s">
        <v>21</v>
      </c>
      <c r="G285" s="245"/>
      <c r="H285" s="248">
        <v>0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AT285" s="254" t="s">
        <v>173</v>
      </c>
      <c r="AU285" s="254" t="s">
        <v>82</v>
      </c>
      <c r="AV285" s="12" t="s">
        <v>82</v>
      </c>
      <c r="AW285" s="12" t="s">
        <v>35</v>
      </c>
      <c r="AX285" s="12" t="s">
        <v>72</v>
      </c>
      <c r="AY285" s="254" t="s">
        <v>164</v>
      </c>
    </row>
    <row r="286" s="12" customFormat="1">
      <c r="B286" s="244"/>
      <c r="C286" s="245"/>
      <c r="D286" s="235" t="s">
        <v>173</v>
      </c>
      <c r="E286" s="246" t="s">
        <v>21</v>
      </c>
      <c r="F286" s="247" t="s">
        <v>21</v>
      </c>
      <c r="G286" s="245"/>
      <c r="H286" s="248">
        <v>0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AT286" s="254" t="s">
        <v>173</v>
      </c>
      <c r="AU286" s="254" t="s">
        <v>82</v>
      </c>
      <c r="AV286" s="12" t="s">
        <v>82</v>
      </c>
      <c r="AW286" s="12" t="s">
        <v>35</v>
      </c>
      <c r="AX286" s="12" t="s">
        <v>72</v>
      </c>
      <c r="AY286" s="254" t="s">
        <v>164</v>
      </c>
    </row>
    <row r="287" s="11" customFormat="1">
      <c r="B287" s="233"/>
      <c r="C287" s="234"/>
      <c r="D287" s="235" t="s">
        <v>173</v>
      </c>
      <c r="E287" s="236" t="s">
        <v>21</v>
      </c>
      <c r="F287" s="237" t="s">
        <v>323</v>
      </c>
      <c r="G287" s="234"/>
      <c r="H287" s="236" t="s">
        <v>21</v>
      </c>
      <c r="I287" s="238"/>
      <c r="J287" s="234"/>
      <c r="K287" s="234"/>
      <c r="L287" s="239"/>
      <c r="M287" s="240"/>
      <c r="N287" s="241"/>
      <c r="O287" s="241"/>
      <c r="P287" s="241"/>
      <c r="Q287" s="241"/>
      <c r="R287" s="241"/>
      <c r="S287" s="241"/>
      <c r="T287" s="242"/>
      <c r="AT287" s="243" t="s">
        <v>173</v>
      </c>
      <c r="AU287" s="243" t="s">
        <v>82</v>
      </c>
      <c r="AV287" s="11" t="s">
        <v>80</v>
      </c>
      <c r="AW287" s="11" t="s">
        <v>35</v>
      </c>
      <c r="AX287" s="11" t="s">
        <v>72</v>
      </c>
      <c r="AY287" s="243" t="s">
        <v>164</v>
      </c>
    </row>
    <row r="288" s="11" customFormat="1">
      <c r="B288" s="233"/>
      <c r="C288" s="234"/>
      <c r="D288" s="235" t="s">
        <v>173</v>
      </c>
      <c r="E288" s="236" t="s">
        <v>21</v>
      </c>
      <c r="F288" s="237" t="s">
        <v>581</v>
      </c>
      <c r="G288" s="234"/>
      <c r="H288" s="236" t="s">
        <v>21</v>
      </c>
      <c r="I288" s="238"/>
      <c r="J288" s="234"/>
      <c r="K288" s="234"/>
      <c r="L288" s="239"/>
      <c r="M288" s="240"/>
      <c r="N288" s="241"/>
      <c r="O288" s="241"/>
      <c r="P288" s="241"/>
      <c r="Q288" s="241"/>
      <c r="R288" s="241"/>
      <c r="S288" s="241"/>
      <c r="T288" s="242"/>
      <c r="AT288" s="243" t="s">
        <v>173</v>
      </c>
      <c r="AU288" s="243" t="s">
        <v>82</v>
      </c>
      <c r="AV288" s="11" t="s">
        <v>80</v>
      </c>
      <c r="AW288" s="11" t="s">
        <v>35</v>
      </c>
      <c r="AX288" s="11" t="s">
        <v>72</v>
      </c>
      <c r="AY288" s="243" t="s">
        <v>164</v>
      </c>
    </row>
    <row r="289" s="12" customFormat="1">
      <c r="B289" s="244"/>
      <c r="C289" s="245"/>
      <c r="D289" s="235" t="s">
        <v>173</v>
      </c>
      <c r="E289" s="246" t="s">
        <v>21</v>
      </c>
      <c r="F289" s="247" t="s">
        <v>1262</v>
      </c>
      <c r="G289" s="245"/>
      <c r="H289" s="248">
        <v>8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AT289" s="254" t="s">
        <v>173</v>
      </c>
      <c r="AU289" s="254" t="s">
        <v>82</v>
      </c>
      <c r="AV289" s="12" t="s">
        <v>82</v>
      </c>
      <c r="AW289" s="12" t="s">
        <v>35</v>
      </c>
      <c r="AX289" s="12" t="s">
        <v>72</v>
      </c>
      <c r="AY289" s="254" t="s">
        <v>164</v>
      </c>
    </row>
    <row r="290" s="13" customFormat="1">
      <c r="B290" s="255"/>
      <c r="C290" s="256"/>
      <c r="D290" s="235" t="s">
        <v>173</v>
      </c>
      <c r="E290" s="257" t="s">
        <v>21</v>
      </c>
      <c r="F290" s="258" t="s">
        <v>177</v>
      </c>
      <c r="G290" s="256"/>
      <c r="H290" s="259">
        <v>8</v>
      </c>
      <c r="I290" s="260"/>
      <c r="J290" s="256"/>
      <c r="K290" s="256"/>
      <c r="L290" s="261"/>
      <c r="M290" s="262"/>
      <c r="N290" s="263"/>
      <c r="O290" s="263"/>
      <c r="P290" s="263"/>
      <c r="Q290" s="263"/>
      <c r="R290" s="263"/>
      <c r="S290" s="263"/>
      <c r="T290" s="264"/>
      <c r="AT290" s="265" t="s">
        <v>173</v>
      </c>
      <c r="AU290" s="265" t="s">
        <v>82</v>
      </c>
      <c r="AV290" s="13" t="s">
        <v>171</v>
      </c>
      <c r="AW290" s="13" t="s">
        <v>35</v>
      </c>
      <c r="AX290" s="13" t="s">
        <v>80</v>
      </c>
      <c r="AY290" s="265" t="s">
        <v>164</v>
      </c>
    </row>
    <row r="291" s="1" customFormat="1" ht="16.5" customHeight="1">
      <c r="B291" s="46"/>
      <c r="C291" s="221" t="s">
        <v>357</v>
      </c>
      <c r="D291" s="221" t="s">
        <v>166</v>
      </c>
      <c r="E291" s="222" t="s">
        <v>598</v>
      </c>
      <c r="F291" s="223" t="s">
        <v>599</v>
      </c>
      <c r="G291" s="224" t="s">
        <v>287</v>
      </c>
      <c r="H291" s="225">
        <v>37.780000000000001</v>
      </c>
      <c r="I291" s="226"/>
      <c r="J291" s="227">
        <f>ROUND(I291*H291,2)</f>
        <v>0</v>
      </c>
      <c r="K291" s="223" t="s">
        <v>21</v>
      </c>
      <c r="L291" s="72"/>
      <c r="M291" s="228" t="s">
        <v>21</v>
      </c>
      <c r="N291" s="229" t="s">
        <v>43</v>
      </c>
      <c r="O291" s="47"/>
      <c r="P291" s="230">
        <f>O291*H291</f>
        <v>0</v>
      </c>
      <c r="Q291" s="230">
        <v>0.001</v>
      </c>
      <c r="R291" s="230">
        <f>Q291*H291</f>
        <v>0.037780000000000001</v>
      </c>
      <c r="S291" s="230">
        <v>0</v>
      </c>
      <c r="T291" s="231">
        <f>S291*H291</f>
        <v>0</v>
      </c>
      <c r="AR291" s="24" t="s">
        <v>193</v>
      </c>
      <c r="AT291" s="24" t="s">
        <v>166</v>
      </c>
      <c r="AU291" s="24" t="s">
        <v>82</v>
      </c>
      <c r="AY291" s="24" t="s">
        <v>164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24" t="s">
        <v>80</v>
      </c>
      <c r="BK291" s="232">
        <f>ROUND(I291*H291,2)</f>
        <v>0</v>
      </c>
      <c r="BL291" s="24" t="s">
        <v>193</v>
      </c>
      <c r="BM291" s="24" t="s">
        <v>1263</v>
      </c>
    </row>
    <row r="292" s="11" customFormat="1">
      <c r="B292" s="233"/>
      <c r="C292" s="234"/>
      <c r="D292" s="235" t="s">
        <v>173</v>
      </c>
      <c r="E292" s="236" t="s">
        <v>21</v>
      </c>
      <c r="F292" s="237" t="s">
        <v>1213</v>
      </c>
      <c r="G292" s="234"/>
      <c r="H292" s="236" t="s">
        <v>21</v>
      </c>
      <c r="I292" s="238"/>
      <c r="J292" s="234"/>
      <c r="K292" s="234"/>
      <c r="L292" s="239"/>
      <c r="M292" s="240"/>
      <c r="N292" s="241"/>
      <c r="O292" s="241"/>
      <c r="P292" s="241"/>
      <c r="Q292" s="241"/>
      <c r="R292" s="241"/>
      <c r="S292" s="241"/>
      <c r="T292" s="242"/>
      <c r="AT292" s="243" t="s">
        <v>173</v>
      </c>
      <c r="AU292" s="243" t="s">
        <v>82</v>
      </c>
      <c r="AV292" s="11" t="s">
        <v>80</v>
      </c>
      <c r="AW292" s="11" t="s">
        <v>35</v>
      </c>
      <c r="AX292" s="11" t="s">
        <v>72</v>
      </c>
      <c r="AY292" s="243" t="s">
        <v>164</v>
      </c>
    </row>
    <row r="293" s="11" customFormat="1">
      <c r="B293" s="233"/>
      <c r="C293" s="234"/>
      <c r="D293" s="235" t="s">
        <v>173</v>
      </c>
      <c r="E293" s="236" t="s">
        <v>21</v>
      </c>
      <c r="F293" s="237" t="s">
        <v>366</v>
      </c>
      <c r="G293" s="234"/>
      <c r="H293" s="236" t="s">
        <v>21</v>
      </c>
      <c r="I293" s="238"/>
      <c r="J293" s="234"/>
      <c r="K293" s="234"/>
      <c r="L293" s="239"/>
      <c r="M293" s="240"/>
      <c r="N293" s="241"/>
      <c r="O293" s="241"/>
      <c r="P293" s="241"/>
      <c r="Q293" s="241"/>
      <c r="R293" s="241"/>
      <c r="S293" s="241"/>
      <c r="T293" s="242"/>
      <c r="AT293" s="243" t="s">
        <v>173</v>
      </c>
      <c r="AU293" s="243" t="s">
        <v>82</v>
      </c>
      <c r="AV293" s="11" t="s">
        <v>80</v>
      </c>
      <c r="AW293" s="11" t="s">
        <v>35</v>
      </c>
      <c r="AX293" s="11" t="s">
        <v>72</v>
      </c>
      <c r="AY293" s="243" t="s">
        <v>164</v>
      </c>
    </row>
    <row r="294" s="11" customFormat="1">
      <c r="B294" s="233"/>
      <c r="C294" s="234"/>
      <c r="D294" s="235" t="s">
        <v>173</v>
      </c>
      <c r="E294" s="236" t="s">
        <v>21</v>
      </c>
      <c r="F294" s="237" t="s">
        <v>601</v>
      </c>
      <c r="G294" s="234"/>
      <c r="H294" s="236" t="s">
        <v>21</v>
      </c>
      <c r="I294" s="238"/>
      <c r="J294" s="234"/>
      <c r="K294" s="234"/>
      <c r="L294" s="239"/>
      <c r="M294" s="240"/>
      <c r="N294" s="241"/>
      <c r="O294" s="241"/>
      <c r="P294" s="241"/>
      <c r="Q294" s="241"/>
      <c r="R294" s="241"/>
      <c r="S294" s="241"/>
      <c r="T294" s="242"/>
      <c r="AT294" s="243" t="s">
        <v>173</v>
      </c>
      <c r="AU294" s="243" t="s">
        <v>82</v>
      </c>
      <c r="AV294" s="11" t="s">
        <v>80</v>
      </c>
      <c r="AW294" s="11" t="s">
        <v>35</v>
      </c>
      <c r="AX294" s="11" t="s">
        <v>72</v>
      </c>
      <c r="AY294" s="243" t="s">
        <v>164</v>
      </c>
    </row>
    <row r="295" s="12" customFormat="1">
      <c r="B295" s="244"/>
      <c r="C295" s="245"/>
      <c r="D295" s="235" t="s">
        <v>173</v>
      </c>
      <c r="E295" s="246" t="s">
        <v>21</v>
      </c>
      <c r="F295" s="247" t="s">
        <v>1225</v>
      </c>
      <c r="G295" s="245"/>
      <c r="H295" s="248">
        <v>37.780000000000001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AT295" s="254" t="s">
        <v>173</v>
      </c>
      <c r="AU295" s="254" t="s">
        <v>82</v>
      </c>
      <c r="AV295" s="12" t="s">
        <v>82</v>
      </c>
      <c r="AW295" s="12" t="s">
        <v>35</v>
      </c>
      <c r="AX295" s="12" t="s">
        <v>72</v>
      </c>
      <c r="AY295" s="254" t="s">
        <v>164</v>
      </c>
    </row>
    <row r="296" s="13" customFormat="1">
      <c r="B296" s="255"/>
      <c r="C296" s="256"/>
      <c r="D296" s="235" t="s">
        <v>173</v>
      </c>
      <c r="E296" s="257" t="s">
        <v>21</v>
      </c>
      <c r="F296" s="258" t="s">
        <v>177</v>
      </c>
      <c r="G296" s="256"/>
      <c r="H296" s="259">
        <v>37.780000000000001</v>
      </c>
      <c r="I296" s="260"/>
      <c r="J296" s="256"/>
      <c r="K296" s="256"/>
      <c r="L296" s="261"/>
      <c r="M296" s="262"/>
      <c r="N296" s="263"/>
      <c r="O296" s="263"/>
      <c r="P296" s="263"/>
      <c r="Q296" s="263"/>
      <c r="R296" s="263"/>
      <c r="S296" s="263"/>
      <c r="T296" s="264"/>
      <c r="AT296" s="265" t="s">
        <v>173</v>
      </c>
      <c r="AU296" s="265" t="s">
        <v>82</v>
      </c>
      <c r="AV296" s="13" t="s">
        <v>171</v>
      </c>
      <c r="AW296" s="13" t="s">
        <v>35</v>
      </c>
      <c r="AX296" s="13" t="s">
        <v>80</v>
      </c>
      <c r="AY296" s="265" t="s">
        <v>164</v>
      </c>
    </row>
    <row r="297" s="1" customFormat="1" ht="16.5" customHeight="1">
      <c r="B297" s="46"/>
      <c r="C297" s="266" t="s">
        <v>362</v>
      </c>
      <c r="D297" s="266" t="s">
        <v>238</v>
      </c>
      <c r="E297" s="267" t="s">
        <v>603</v>
      </c>
      <c r="F297" s="268" t="s">
        <v>604</v>
      </c>
      <c r="G297" s="269" t="s">
        <v>287</v>
      </c>
      <c r="H297" s="270">
        <v>41.558</v>
      </c>
      <c r="I297" s="271"/>
      <c r="J297" s="272">
        <f>ROUND(I297*H297,2)</f>
        <v>0</v>
      </c>
      <c r="K297" s="268" t="s">
        <v>170</v>
      </c>
      <c r="L297" s="273"/>
      <c r="M297" s="274" t="s">
        <v>21</v>
      </c>
      <c r="N297" s="275" t="s">
        <v>43</v>
      </c>
      <c r="O297" s="47"/>
      <c r="P297" s="230">
        <f>O297*H297</f>
        <v>0</v>
      </c>
      <c r="Q297" s="230">
        <v>0.00018000000000000001</v>
      </c>
      <c r="R297" s="230">
        <f>Q297*H297</f>
        <v>0.0074804400000000005</v>
      </c>
      <c r="S297" s="230">
        <v>0</v>
      </c>
      <c r="T297" s="231">
        <f>S297*H297</f>
        <v>0</v>
      </c>
      <c r="AR297" s="24" t="s">
        <v>370</v>
      </c>
      <c r="AT297" s="24" t="s">
        <v>238</v>
      </c>
      <c r="AU297" s="24" t="s">
        <v>82</v>
      </c>
      <c r="AY297" s="24" t="s">
        <v>164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24" t="s">
        <v>80</v>
      </c>
      <c r="BK297" s="232">
        <f>ROUND(I297*H297,2)</f>
        <v>0</v>
      </c>
      <c r="BL297" s="24" t="s">
        <v>193</v>
      </c>
      <c r="BM297" s="24" t="s">
        <v>1264</v>
      </c>
    </row>
    <row r="298" s="11" customFormat="1">
      <c r="B298" s="233"/>
      <c r="C298" s="234"/>
      <c r="D298" s="235" t="s">
        <v>173</v>
      </c>
      <c r="E298" s="236" t="s">
        <v>21</v>
      </c>
      <c r="F298" s="237" t="s">
        <v>1213</v>
      </c>
      <c r="G298" s="234"/>
      <c r="H298" s="236" t="s">
        <v>21</v>
      </c>
      <c r="I298" s="238"/>
      <c r="J298" s="234"/>
      <c r="K298" s="234"/>
      <c r="L298" s="239"/>
      <c r="M298" s="240"/>
      <c r="N298" s="241"/>
      <c r="O298" s="241"/>
      <c r="P298" s="241"/>
      <c r="Q298" s="241"/>
      <c r="R298" s="241"/>
      <c r="S298" s="241"/>
      <c r="T298" s="242"/>
      <c r="AT298" s="243" t="s">
        <v>173</v>
      </c>
      <c r="AU298" s="243" t="s">
        <v>82</v>
      </c>
      <c r="AV298" s="11" t="s">
        <v>80</v>
      </c>
      <c r="AW298" s="11" t="s">
        <v>35</v>
      </c>
      <c r="AX298" s="11" t="s">
        <v>72</v>
      </c>
      <c r="AY298" s="243" t="s">
        <v>164</v>
      </c>
    </row>
    <row r="299" s="11" customFormat="1">
      <c r="B299" s="233"/>
      <c r="C299" s="234"/>
      <c r="D299" s="235" t="s">
        <v>173</v>
      </c>
      <c r="E299" s="236" t="s">
        <v>21</v>
      </c>
      <c r="F299" s="237" t="s">
        <v>366</v>
      </c>
      <c r="G299" s="234"/>
      <c r="H299" s="236" t="s">
        <v>21</v>
      </c>
      <c r="I299" s="238"/>
      <c r="J299" s="234"/>
      <c r="K299" s="234"/>
      <c r="L299" s="239"/>
      <c r="M299" s="240"/>
      <c r="N299" s="241"/>
      <c r="O299" s="241"/>
      <c r="P299" s="241"/>
      <c r="Q299" s="241"/>
      <c r="R299" s="241"/>
      <c r="S299" s="241"/>
      <c r="T299" s="242"/>
      <c r="AT299" s="243" t="s">
        <v>173</v>
      </c>
      <c r="AU299" s="243" t="s">
        <v>82</v>
      </c>
      <c r="AV299" s="11" t="s">
        <v>80</v>
      </c>
      <c r="AW299" s="11" t="s">
        <v>35</v>
      </c>
      <c r="AX299" s="11" t="s">
        <v>72</v>
      </c>
      <c r="AY299" s="243" t="s">
        <v>164</v>
      </c>
    </row>
    <row r="300" s="11" customFormat="1">
      <c r="B300" s="233"/>
      <c r="C300" s="234"/>
      <c r="D300" s="235" t="s">
        <v>173</v>
      </c>
      <c r="E300" s="236" t="s">
        <v>21</v>
      </c>
      <c r="F300" s="237" t="s">
        <v>601</v>
      </c>
      <c r="G300" s="234"/>
      <c r="H300" s="236" t="s">
        <v>21</v>
      </c>
      <c r="I300" s="238"/>
      <c r="J300" s="234"/>
      <c r="K300" s="234"/>
      <c r="L300" s="239"/>
      <c r="M300" s="240"/>
      <c r="N300" s="241"/>
      <c r="O300" s="241"/>
      <c r="P300" s="241"/>
      <c r="Q300" s="241"/>
      <c r="R300" s="241"/>
      <c r="S300" s="241"/>
      <c r="T300" s="242"/>
      <c r="AT300" s="243" t="s">
        <v>173</v>
      </c>
      <c r="AU300" s="243" t="s">
        <v>82</v>
      </c>
      <c r="AV300" s="11" t="s">
        <v>80</v>
      </c>
      <c r="AW300" s="11" t="s">
        <v>35</v>
      </c>
      <c r="AX300" s="11" t="s">
        <v>72</v>
      </c>
      <c r="AY300" s="243" t="s">
        <v>164</v>
      </c>
    </row>
    <row r="301" s="12" customFormat="1">
      <c r="B301" s="244"/>
      <c r="C301" s="245"/>
      <c r="D301" s="235" t="s">
        <v>173</v>
      </c>
      <c r="E301" s="246" t="s">
        <v>21</v>
      </c>
      <c r="F301" s="247" t="s">
        <v>1225</v>
      </c>
      <c r="G301" s="245"/>
      <c r="H301" s="248">
        <v>37.780000000000001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AT301" s="254" t="s">
        <v>173</v>
      </c>
      <c r="AU301" s="254" t="s">
        <v>82</v>
      </c>
      <c r="AV301" s="12" t="s">
        <v>82</v>
      </c>
      <c r="AW301" s="12" t="s">
        <v>35</v>
      </c>
      <c r="AX301" s="12" t="s">
        <v>72</v>
      </c>
      <c r="AY301" s="254" t="s">
        <v>164</v>
      </c>
    </row>
    <row r="302" s="13" customFormat="1">
      <c r="B302" s="255"/>
      <c r="C302" s="256"/>
      <c r="D302" s="235" t="s">
        <v>173</v>
      </c>
      <c r="E302" s="257" t="s">
        <v>21</v>
      </c>
      <c r="F302" s="258" t="s">
        <v>177</v>
      </c>
      <c r="G302" s="256"/>
      <c r="H302" s="259">
        <v>37.780000000000001</v>
      </c>
      <c r="I302" s="260"/>
      <c r="J302" s="256"/>
      <c r="K302" s="256"/>
      <c r="L302" s="261"/>
      <c r="M302" s="262"/>
      <c r="N302" s="263"/>
      <c r="O302" s="263"/>
      <c r="P302" s="263"/>
      <c r="Q302" s="263"/>
      <c r="R302" s="263"/>
      <c r="S302" s="263"/>
      <c r="T302" s="264"/>
      <c r="AT302" s="265" t="s">
        <v>173</v>
      </c>
      <c r="AU302" s="265" t="s">
        <v>82</v>
      </c>
      <c r="AV302" s="13" t="s">
        <v>171</v>
      </c>
      <c r="AW302" s="13" t="s">
        <v>35</v>
      </c>
      <c r="AX302" s="13" t="s">
        <v>80</v>
      </c>
      <c r="AY302" s="265" t="s">
        <v>164</v>
      </c>
    </row>
    <row r="303" s="12" customFormat="1">
      <c r="B303" s="244"/>
      <c r="C303" s="245"/>
      <c r="D303" s="235" t="s">
        <v>173</v>
      </c>
      <c r="E303" s="245"/>
      <c r="F303" s="247" t="s">
        <v>1265</v>
      </c>
      <c r="G303" s="245"/>
      <c r="H303" s="248">
        <v>41.558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AT303" s="254" t="s">
        <v>173</v>
      </c>
      <c r="AU303" s="254" t="s">
        <v>82</v>
      </c>
      <c r="AV303" s="12" t="s">
        <v>82</v>
      </c>
      <c r="AW303" s="12" t="s">
        <v>6</v>
      </c>
      <c r="AX303" s="12" t="s">
        <v>80</v>
      </c>
      <c r="AY303" s="254" t="s">
        <v>164</v>
      </c>
    </row>
    <row r="304" s="1" customFormat="1" ht="38.25" customHeight="1">
      <c r="B304" s="46"/>
      <c r="C304" s="221" t="s">
        <v>370</v>
      </c>
      <c r="D304" s="221" t="s">
        <v>166</v>
      </c>
      <c r="E304" s="222" t="s">
        <v>608</v>
      </c>
      <c r="F304" s="223" t="s">
        <v>609</v>
      </c>
      <c r="G304" s="224" t="s">
        <v>228</v>
      </c>
      <c r="H304" s="225">
        <v>0.052999999999999998</v>
      </c>
      <c r="I304" s="226"/>
      <c r="J304" s="227">
        <f>ROUND(I304*H304,2)</f>
        <v>0</v>
      </c>
      <c r="K304" s="223" t="s">
        <v>170</v>
      </c>
      <c r="L304" s="72"/>
      <c r="M304" s="228" t="s">
        <v>21</v>
      </c>
      <c r="N304" s="229" t="s">
        <v>43</v>
      </c>
      <c r="O304" s="47"/>
      <c r="P304" s="230">
        <f>O304*H304</f>
        <v>0</v>
      </c>
      <c r="Q304" s="230">
        <v>0</v>
      </c>
      <c r="R304" s="230">
        <f>Q304*H304</f>
        <v>0</v>
      </c>
      <c r="S304" s="230">
        <v>0</v>
      </c>
      <c r="T304" s="231">
        <f>S304*H304</f>
        <v>0</v>
      </c>
      <c r="AR304" s="24" t="s">
        <v>193</v>
      </c>
      <c r="AT304" s="24" t="s">
        <v>166</v>
      </c>
      <c r="AU304" s="24" t="s">
        <v>82</v>
      </c>
      <c r="AY304" s="24" t="s">
        <v>164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24" t="s">
        <v>80</v>
      </c>
      <c r="BK304" s="232">
        <f>ROUND(I304*H304,2)</f>
        <v>0</v>
      </c>
      <c r="BL304" s="24" t="s">
        <v>193</v>
      </c>
      <c r="BM304" s="24" t="s">
        <v>1266</v>
      </c>
    </row>
    <row r="305" s="1" customFormat="1" ht="38.25" customHeight="1">
      <c r="B305" s="46"/>
      <c r="C305" s="221" t="s">
        <v>377</v>
      </c>
      <c r="D305" s="221" t="s">
        <v>166</v>
      </c>
      <c r="E305" s="222" t="s">
        <v>612</v>
      </c>
      <c r="F305" s="223" t="s">
        <v>613</v>
      </c>
      <c r="G305" s="224" t="s">
        <v>228</v>
      </c>
      <c r="H305" s="225">
        <v>0.052999999999999998</v>
      </c>
      <c r="I305" s="226"/>
      <c r="J305" s="227">
        <f>ROUND(I305*H305,2)</f>
        <v>0</v>
      </c>
      <c r="K305" s="223" t="s">
        <v>170</v>
      </c>
      <c r="L305" s="72"/>
      <c r="M305" s="228" t="s">
        <v>21</v>
      </c>
      <c r="N305" s="229" t="s">
        <v>43</v>
      </c>
      <c r="O305" s="47"/>
      <c r="P305" s="230">
        <f>O305*H305</f>
        <v>0</v>
      </c>
      <c r="Q305" s="230">
        <v>0</v>
      </c>
      <c r="R305" s="230">
        <f>Q305*H305</f>
        <v>0</v>
      </c>
      <c r="S305" s="230">
        <v>0</v>
      </c>
      <c r="T305" s="231">
        <f>S305*H305</f>
        <v>0</v>
      </c>
      <c r="AR305" s="24" t="s">
        <v>193</v>
      </c>
      <c r="AT305" s="24" t="s">
        <v>166</v>
      </c>
      <c r="AU305" s="24" t="s">
        <v>82</v>
      </c>
      <c r="AY305" s="24" t="s">
        <v>164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24" t="s">
        <v>80</v>
      </c>
      <c r="BK305" s="232">
        <f>ROUND(I305*H305,2)</f>
        <v>0</v>
      </c>
      <c r="BL305" s="24" t="s">
        <v>193</v>
      </c>
      <c r="BM305" s="24" t="s">
        <v>1267</v>
      </c>
    </row>
    <row r="306" s="10" customFormat="1" ht="29.88" customHeight="1">
      <c r="B306" s="205"/>
      <c r="C306" s="206"/>
      <c r="D306" s="207" t="s">
        <v>71</v>
      </c>
      <c r="E306" s="219" t="s">
        <v>640</v>
      </c>
      <c r="F306" s="219" t="s">
        <v>641</v>
      </c>
      <c r="G306" s="206"/>
      <c r="H306" s="206"/>
      <c r="I306" s="209"/>
      <c r="J306" s="220">
        <f>BK306</f>
        <v>0</v>
      </c>
      <c r="K306" s="206"/>
      <c r="L306" s="211"/>
      <c r="M306" s="212"/>
      <c r="N306" s="213"/>
      <c r="O306" s="213"/>
      <c r="P306" s="214">
        <f>SUM(P307:P378)</f>
        <v>0</v>
      </c>
      <c r="Q306" s="213"/>
      <c r="R306" s="214">
        <f>SUM(R307:R378)</f>
        <v>0.076759999999999995</v>
      </c>
      <c r="S306" s="213"/>
      <c r="T306" s="215">
        <f>SUM(T307:T378)</f>
        <v>0</v>
      </c>
      <c r="AR306" s="216" t="s">
        <v>82</v>
      </c>
      <c r="AT306" s="217" t="s">
        <v>71</v>
      </c>
      <c r="AU306" s="217" t="s">
        <v>80</v>
      </c>
      <c r="AY306" s="216" t="s">
        <v>164</v>
      </c>
      <c r="BK306" s="218">
        <f>SUM(BK307:BK378)</f>
        <v>0</v>
      </c>
    </row>
    <row r="307" s="1" customFormat="1" ht="16.5" customHeight="1">
      <c r="B307" s="46"/>
      <c r="C307" s="221" t="s">
        <v>385</v>
      </c>
      <c r="D307" s="221" t="s">
        <v>166</v>
      </c>
      <c r="E307" s="222" t="s">
        <v>643</v>
      </c>
      <c r="F307" s="223" t="s">
        <v>644</v>
      </c>
      <c r="G307" s="224" t="s">
        <v>169</v>
      </c>
      <c r="H307" s="225">
        <v>8</v>
      </c>
      <c r="I307" s="226"/>
      <c r="J307" s="227">
        <f>ROUND(I307*H307,2)</f>
        <v>0</v>
      </c>
      <c r="K307" s="223" t="s">
        <v>170</v>
      </c>
      <c r="L307" s="72"/>
      <c r="M307" s="228" t="s">
        <v>21</v>
      </c>
      <c r="N307" s="229" t="s">
        <v>43</v>
      </c>
      <c r="O307" s="47"/>
      <c r="P307" s="230">
        <f>O307*H307</f>
        <v>0</v>
      </c>
      <c r="Q307" s="230">
        <v>0</v>
      </c>
      <c r="R307" s="230">
        <f>Q307*H307</f>
        <v>0</v>
      </c>
      <c r="S307" s="230">
        <v>0</v>
      </c>
      <c r="T307" s="231">
        <f>S307*H307</f>
        <v>0</v>
      </c>
      <c r="AR307" s="24" t="s">
        <v>193</v>
      </c>
      <c r="AT307" s="24" t="s">
        <v>166</v>
      </c>
      <c r="AU307" s="24" t="s">
        <v>82</v>
      </c>
      <c r="AY307" s="24" t="s">
        <v>164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24" t="s">
        <v>80</v>
      </c>
      <c r="BK307" s="232">
        <f>ROUND(I307*H307,2)</f>
        <v>0</v>
      </c>
      <c r="BL307" s="24" t="s">
        <v>193</v>
      </c>
      <c r="BM307" s="24" t="s">
        <v>1268</v>
      </c>
    </row>
    <row r="308" s="11" customFormat="1">
      <c r="B308" s="233"/>
      <c r="C308" s="234"/>
      <c r="D308" s="235" t="s">
        <v>173</v>
      </c>
      <c r="E308" s="236" t="s">
        <v>21</v>
      </c>
      <c r="F308" s="237" t="s">
        <v>1213</v>
      </c>
      <c r="G308" s="234"/>
      <c r="H308" s="236" t="s">
        <v>21</v>
      </c>
      <c r="I308" s="238"/>
      <c r="J308" s="234"/>
      <c r="K308" s="234"/>
      <c r="L308" s="239"/>
      <c r="M308" s="240"/>
      <c r="N308" s="241"/>
      <c r="O308" s="241"/>
      <c r="P308" s="241"/>
      <c r="Q308" s="241"/>
      <c r="R308" s="241"/>
      <c r="S308" s="241"/>
      <c r="T308" s="242"/>
      <c r="AT308" s="243" t="s">
        <v>173</v>
      </c>
      <c r="AU308" s="243" t="s">
        <v>82</v>
      </c>
      <c r="AV308" s="11" t="s">
        <v>80</v>
      </c>
      <c r="AW308" s="11" t="s">
        <v>35</v>
      </c>
      <c r="AX308" s="11" t="s">
        <v>72</v>
      </c>
      <c r="AY308" s="243" t="s">
        <v>164</v>
      </c>
    </row>
    <row r="309" s="12" customFormat="1">
      <c r="B309" s="244"/>
      <c r="C309" s="245"/>
      <c r="D309" s="235" t="s">
        <v>173</v>
      </c>
      <c r="E309" s="246" t="s">
        <v>21</v>
      </c>
      <c r="F309" s="247" t="s">
        <v>210</v>
      </c>
      <c r="G309" s="245"/>
      <c r="H309" s="248">
        <v>8</v>
      </c>
      <c r="I309" s="249"/>
      <c r="J309" s="245"/>
      <c r="K309" s="245"/>
      <c r="L309" s="250"/>
      <c r="M309" s="251"/>
      <c r="N309" s="252"/>
      <c r="O309" s="252"/>
      <c r="P309" s="252"/>
      <c r="Q309" s="252"/>
      <c r="R309" s="252"/>
      <c r="S309" s="252"/>
      <c r="T309" s="253"/>
      <c r="AT309" s="254" t="s">
        <v>173</v>
      </c>
      <c r="AU309" s="254" t="s">
        <v>82</v>
      </c>
      <c r="AV309" s="12" t="s">
        <v>82</v>
      </c>
      <c r="AW309" s="12" t="s">
        <v>35</v>
      </c>
      <c r="AX309" s="12" t="s">
        <v>72</v>
      </c>
      <c r="AY309" s="254" t="s">
        <v>164</v>
      </c>
    </row>
    <row r="310" s="13" customFormat="1">
      <c r="B310" s="255"/>
      <c r="C310" s="256"/>
      <c r="D310" s="235" t="s">
        <v>173</v>
      </c>
      <c r="E310" s="257" t="s">
        <v>21</v>
      </c>
      <c r="F310" s="258" t="s">
        <v>177</v>
      </c>
      <c r="G310" s="256"/>
      <c r="H310" s="259">
        <v>8</v>
      </c>
      <c r="I310" s="260"/>
      <c r="J310" s="256"/>
      <c r="K310" s="256"/>
      <c r="L310" s="261"/>
      <c r="M310" s="262"/>
      <c r="N310" s="263"/>
      <c r="O310" s="263"/>
      <c r="P310" s="263"/>
      <c r="Q310" s="263"/>
      <c r="R310" s="263"/>
      <c r="S310" s="263"/>
      <c r="T310" s="264"/>
      <c r="AT310" s="265" t="s">
        <v>173</v>
      </c>
      <c r="AU310" s="265" t="s">
        <v>82</v>
      </c>
      <c r="AV310" s="13" t="s">
        <v>171</v>
      </c>
      <c r="AW310" s="13" t="s">
        <v>35</v>
      </c>
      <c r="AX310" s="13" t="s">
        <v>80</v>
      </c>
      <c r="AY310" s="265" t="s">
        <v>164</v>
      </c>
    </row>
    <row r="311" s="1" customFormat="1" ht="16.5" customHeight="1">
      <c r="B311" s="46"/>
      <c r="C311" s="221" t="s">
        <v>391</v>
      </c>
      <c r="D311" s="221" t="s">
        <v>166</v>
      </c>
      <c r="E311" s="222" t="s">
        <v>647</v>
      </c>
      <c r="F311" s="223" t="s">
        <v>648</v>
      </c>
      <c r="G311" s="224" t="s">
        <v>169</v>
      </c>
      <c r="H311" s="225">
        <v>8</v>
      </c>
      <c r="I311" s="226"/>
      <c r="J311" s="227">
        <f>ROUND(I311*H311,2)</f>
        <v>0</v>
      </c>
      <c r="K311" s="223" t="s">
        <v>170</v>
      </c>
      <c r="L311" s="72"/>
      <c r="M311" s="228" t="s">
        <v>21</v>
      </c>
      <c r="N311" s="229" t="s">
        <v>43</v>
      </c>
      <c r="O311" s="47"/>
      <c r="P311" s="230">
        <f>O311*H311</f>
        <v>0</v>
      </c>
      <c r="Q311" s="230">
        <v>0</v>
      </c>
      <c r="R311" s="230">
        <f>Q311*H311</f>
        <v>0</v>
      </c>
      <c r="S311" s="230">
        <v>0</v>
      </c>
      <c r="T311" s="231">
        <f>S311*H311</f>
        <v>0</v>
      </c>
      <c r="AR311" s="24" t="s">
        <v>193</v>
      </c>
      <c r="AT311" s="24" t="s">
        <v>166</v>
      </c>
      <c r="AU311" s="24" t="s">
        <v>82</v>
      </c>
      <c r="AY311" s="24" t="s">
        <v>164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24" t="s">
        <v>80</v>
      </c>
      <c r="BK311" s="232">
        <f>ROUND(I311*H311,2)</f>
        <v>0</v>
      </c>
      <c r="BL311" s="24" t="s">
        <v>193</v>
      </c>
      <c r="BM311" s="24" t="s">
        <v>1269</v>
      </c>
    </row>
    <row r="312" s="11" customFormat="1">
      <c r="B312" s="233"/>
      <c r="C312" s="234"/>
      <c r="D312" s="235" t="s">
        <v>173</v>
      </c>
      <c r="E312" s="236" t="s">
        <v>21</v>
      </c>
      <c r="F312" s="237" t="s">
        <v>1213</v>
      </c>
      <c r="G312" s="234"/>
      <c r="H312" s="236" t="s">
        <v>21</v>
      </c>
      <c r="I312" s="238"/>
      <c r="J312" s="234"/>
      <c r="K312" s="234"/>
      <c r="L312" s="239"/>
      <c r="M312" s="240"/>
      <c r="N312" s="241"/>
      <c r="O312" s="241"/>
      <c r="P312" s="241"/>
      <c r="Q312" s="241"/>
      <c r="R312" s="241"/>
      <c r="S312" s="241"/>
      <c r="T312" s="242"/>
      <c r="AT312" s="243" t="s">
        <v>173</v>
      </c>
      <c r="AU312" s="243" t="s">
        <v>82</v>
      </c>
      <c r="AV312" s="11" t="s">
        <v>80</v>
      </c>
      <c r="AW312" s="11" t="s">
        <v>35</v>
      </c>
      <c r="AX312" s="11" t="s">
        <v>72</v>
      </c>
      <c r="AY312" s="243" t="s">
        <v>164</v>
      </c>
    </row>
    <row r="313" s="12" customFormat="1">
      <c r="B313" s="244"/>
      <c r="C313" s="245"/>
      <c r="D313" s="235" t="s">
        <v>173</v>
      </c>
      <c r="E313" s="246" t="s">
        <v>21</v>
      </c>
      <c r="F313" s="247" t="s">
        <v>210</v>
      </c>
      <c r="G313" s="245"/>
      <c r="H313" s="248">
        <v>8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AT313" s="254" t="s">
        <v>173</v>
      </c>
      <c r="AU313" s="254" t="s">
        <v>82</v>
      </c>
      <c r="AV313" s="12" t="s">
        <v>82</v>
      </c>
      <c r="AW313" s="12" t="s">
        <v>35</v>
      </c>
      <c r="AX313" s="12" t="s">
        <v>72</v>
      </c>
      <c r="AY313" s="254" t="s">
        <v>164</v>
      </c>
    </row>
    <row r="314" s="13" customFormat="1">
      <c r="B314" s="255"/>
      <c r="C314" s="256"/>
      <c r="D314" s="235" t="s">
        <v>173</v>
      </c>
      <c r="E314" s="257" t="s">
        <v>21</v>
      </c>
      <c r="F314" s="258" t="s">
        <v>177</v>
      </c>
      <c r="G314" s="256"/>
      <c r="H314" s="259">
        <v>8</v>
      </c>
      <c r="I314" s="260"/>
      <c r="J314" s="256"/>
      <c r="K314" s="256"/>
      <c r="L314" s="261"/>
      <c r="M314" s="262"/>
      <c r="N314" s="263"/>
      <c r="O314" s="263"/>
      <c r="P314" s="263"/>
      <c r="Q314" s="263"/>
      <c r="R314" s="263"/>
      <c r="S314" s="263"/>
      <c r="T314" s="264"/>
      <c r="AT314" s="265" t="s">
        <v>173</v>
      </c>
      <c r="AU314" s="265" t="s">
        <v>82</v>
      </c>
      <c r="AV314" s="13" t="s">
        <v>171</v>
      </c>
      <c r="AW314" s="13" t="s">
        <v>35</v>
      </c>
      <c r="AX314" s="13" t="s">
        <v>80</v>
      </c>
      <c r="AY314" s="265" t="s">
        <v>164</v>
      </c>
    </row>
    <row r="315" s="1" customFormat="1" ht="25.5" customHeight="1">
      <c r="B315" s="46"/>
      <c r="C315" s="221" t="s">
        <v>397</v>
      </c>
      <c r="D315" s="221" t="s">
        <v>166</v>
      </c>
      <c r="E315" s="222" t="s">
        <v>651</v>
      </c>
      <c r="F315" s="223" t="s">
        <v>652</v>
      </c>
      <c r="G315" s="224" t="s">
        <v>169</v>
      </c>
      <c r="H315" s="225">
        <v>8</v>
      </c>
      <c r="I315" s="226"/>
      <c r="J315" s="227">
        <f>ROUND(I315*H315,2)</f>
        <v>0</v>
      </c>
      <c r="K315" s="223" t="s">
        <v>170</v>
      </c>
      <c r="L315" s="72"/>
      <c r="M315" s="228" t="s">
        <v>21</v>
      </c>
      <c r="N315" s="229" t="s">
        <v>43</v>
      </c>
      <c r="O315" s="47"/>
      <c r="P315" s="230">
        <f>O315*H315</f>
        <v>0</v>
      </c>
      <c r="Q315" s="230">
        <v>0</v>
      </c>
      <c r="R315" s="230">
        <f>Q315*H315</f>
        <v>0</v>
      </c>
      <c r="S315" s="230">
        <v>0</v>
      </c>
      <c r="T315" s="231">
        <f>S315*H315</f>
        <v>0</v>
      </c>
      <c r="AR315" s="24" t="s">
        <v>193</v>
      </c>
      <c r="AT315" s="24" t="s">
        <v>166</v>
      </c>
      <c r="AU315" s="24" t="s">
        <v>82</v>
      </c>
      <c r="AY315" s="24" t="s">
        <v>164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24" t="s">
        <v>80</v>
      </c>
      <c r="BK315" s="232">
        <f>ROUND(I315*H315,2)</f>
        <v>0</v>
      </c>
      <c r="BL315" s="24" t="s">
        <v>193</v>
      </c>
      <c r="BM315" s="24" t="s">
        <v>1270</v>
      </c>
    </row>
    <row r="316" s="11" customFormat="1">
      <c r="B316" s="233"/>
      <c r="C316" s="234"/>
      <c r="D316" s="235" t="s">
        <v>173</v>
      </c>
      <c r="E316" s="236" t="s">
        <v>21</v>
      </c>
      <c r="F316" s="237" t="s">
        <v>1213</v>
      </c>
      <c r="G316" s="234"/>
      <c r="H316" s="236" t="s">
        <v>21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AT316" s="243" t="s">
        <v>173</v>
      </c>
      <c r="AU316" s="243" t="s">
        <v>82</v>
      </c>
      <c r="AV316" s="11" t="s">
        <v>80</v>
      </c>
      <c r="AW316" s="11" t="s">
        <v>35</v>
      </c>
      <c r="AX316" s="11" t="s">
        <v>72</v>
      </c>
      <c r="AY316" s="243" t="s">
        <v>164</v>
      </c>
    </row>
    <row r="317" s="11" customFormat="1">
      <c r="B317" s="233"/>
      <c r="C317" s="234"/>
      <c r="D317" s="235" t="s">
        <v>173</v>
      </c>
      <c r="E317" s="236" t="s">
        <v>21</v>
      </c>
      <c r="F317" s="237" t="s">
        <v>654</v>
      </c>
      <c r="G317" s="234"/>
      <c r="H317" s="236" t="s">
        <v>21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AT317" s="243" t="s">
        <v>173</v>
      </c>
      <c r="AU317" s="243" t="s">
        <v>82</v>
      </c>
      <c r="AV317" s="11" t="s">
        <v>80</v>
      </c>
      <c r="AW317" s="11" t="s">
        <v>35</v>
      </c>
      <c r="AX317" s="11" t="s">
        <v>72</v>
      </c>
      <c r="AY317" s="243" t="s">
        <v>164</v>
      </c>
    </row>
    <row r="318" s="11" customFormat="1">
      <c r="B318" s="233"/>
      <c r="C318" s="234"/>
      <c r="D318" s="235" t="s">
        <v>173</v>
      </c>
      <c r="E318" s="236" t="s">
        <v>21</v>
      </c>
      <c r="F318" s="237" t="s">
        <v>655</v>
      </c>
      <c r="G318" s="234"/>
      <c r="H318" s="236" t="s">
        <v>21</v>
      </c>
      <c r="I318" s="238"/>
      <c r="J318" s="234"/>
      <c r="K318" s="234"/>
      <c r="L318" s="239"/>
      <c r="M318" s="240"/>
      <c r="N318" s="241"/>
      <c r="O318" s="241"/>
      <c r="P318" s="241"/>
      <c r="Q318" s="241"/>
      <c r="R318" s="241"/>
      <c r="S318" s="241"/>
      <c r="T318" s="242"/>
      <c r="AT318" s="243" t="s">
        <v>173</v>
      </c>
      <c r="AU318" s="243" t="s">
        <v>82</v>
      </c>
      <c r="AV318" s="11" t="s">
        <v>80</v>
      </c>
      <c r="AW318" s="11" t="s">
        <v>35</v>
      </c>
      <c r="AX318" s="11" t="s">
        <v>72</v>
      </c>
      <c r="AY318" s="243" t="s">
        <v>164</v>
      </c>
    </row>
    <row r="319" s="12" customFormat="1">
      <c r="B319" s="244"/>
      <c r="C319" s="245"/>
      <c r="D319" s="235" t="s">
        <v>173</v>
      </c>
      <c r="E319" s="246" t="s">
        <v>21</v>
      </c>
      <c r="F319" s="247" t="s">
        <v>210</v>
      </c>
      <c r="G319" s="245"/>
      <c r="H319" s="248">
        <v>8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AT319" s="254" t="s">
        <v>173</v>
      </c>
      <c r="AU319" s="254" t="s">
        <v>82</v>
      </c>
      <c r="AV319" s="12" t="s">
        <v>82</v>
      </c>
      <c r="AW319" s="12" t="s">
        <v>35</v>
      </c>
      <c r="AX319" s="12" t="s">
        <v>72</v>
      </c>
      <c r="AY319" s="254" t="s">
        <v>164</v>
      </c>
    </row>
    <row r="320" s="13" customFormat="1">
      <c r="B320" s="255"/>
      <c r="C320" s="256"/>
      <c r="D320" s="235" t="s">
        <v>173</v>
      </c>
      <c r="E320" s="257" t="s">
        <v>21</v>
      </c>
      <c r="F320" s="258" t="s">
        <v>177</v>
      </c>
      <c r="G320" s="256"/>
      <c r="H320" s="259">
        <v>8</v>
      </c>
      <c r="I320" s="260"/>
      <c r="J320" s="256"/>
      <c r="K320" s="256"/>
      <c r="L320" s="261"/>
      <c r="M320" s="262"/>
      <c r="N320" s="263"/>
      <c r="O320" s="263"/>
      <c r="P320" s="263"/>
      <c r="Q320" s="263"/>
      <c r="R320" s="263"/>
      <c r="S320" s="263"/>
      <c r="T320" s="264"/>
      <c r="AT320" s="265" t="s">
        <v>173</v>
      </c>
      <c r="AU320" s="265" t="s">
        <v>82</v>
      </c>
      <c r="AV320" s="13" t="s">
        <v>171</v>
      </c>
      <c r="AW320" s="13" t="s">
        <v>35</v>
      </c>
      <c r="AX320" s="13" t="s">
        <v>80</v>
      </c>
      <c r="AY320" s="265" t="s">
        <v>164</v>
      </c>
    </row>
    <row r="321" s="1" customFormat="1" ht="16.5" customHeight="1">
      <c r="B321" s="46"/>
      <c r="C321" s="266" t="s">
        <v>403</v>
      </c>
      <c r="D321" s="266" t="s">
        <v>238</v>
      </c>
      <c r="E321" s="267" t="s">
        <v>658</v>
      </c>
      <c r="F321" s="268" t="s">
        <v>659</v>
      </c>
      <c r="G321" s="269" t="s">
        <v>340</v>
      </c>
      <c r="H321" s="270">
        <v>4.7999999999999998</v>
      </c>
      <c r="I321" s="271"/>
      <c r="J321" s="272">
        <f>ROUND(I321*H321,2)</f>
        <v>0</v>
      </c>
      <c r="K321" s="268" t="s">
        <v>21</v>
      </c>
      <c r="L321" s="273"/>
      <c r="M321" s="274" t="s">
        <v>21</v>
      </c>
      <c r="N321" s="275" t="s">
        <v>43</v>
      </c>
      <c r="O321" s="47"/>
      <c r="P321" s="230">
        <f>O321*H321</f>
        <v>0</v>
      </c>
      <c r="Q321" s="230">
        <v>0.001</v>
      </c>
      <c r="R321" s="230">
        <f>Q321*H321</f>
        <v>0.0047999999999999996</v>
      </c>
      <c r="S321" s="230">
        <v>0</v>
      </c>
      <c r="T321" s="231">
        <f>S321*H321</f>
        <v>0</v>
      </c>
      <c r="AR321" s="24" t="s">
        <v>370</v>
      </c>
      <c r="AT321" s="24" t="s">
        <v>238</v>
      </c>
      <c r="AU321" s="24" t="s">
        <v>82</v>
      </c>
      <c r="AY321" s="24" t="s">
        <v>164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24" t="s">
        <v>80</v>
      </c>
      <c r="BK321" s="232">
        <f>ROUND(I321*H321,2)</f>
        <v>0</v>
      </c>
      <c r="BL321" s="24" t="s">
        <v>193</v>
      </c>
      <c r="BM321" s="24" t="s">
        <v>1271</v>
      </c>
    </row>
    <row r="322" s="11" customFormat="1">
      <c r="B322" s="233"/>
      <c r="C322" s="234"/>
      <c r="D322" s="235" t="s">
        <v>173</v>
      </c>
      <c r="E322" s="236" t="s">
        <v>21</v>
      </c>
      <c r="F322" s="237" t="s">
        <v>1213</v>
      </c>
      <c r="G322" s="234"/>
      <c r="H322" s="236" t="s">
        <v>21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2"/>
      <c r="AT322" s="243" t="s">
        <v>173</v>
      </c>
      <c r="AU322" s="243" t="s">
        <v>82</v>
      </c>
      <c r="AV322" s="11" t="s">
        <v>80</v>
      </c>
      <c r="AW322" s="11" t="s">
        <v>35</v>
      </c>
      <c r="AX322" s="11" t="s">
        <v>72</v>
      </c>
      <c r="AY322" s="243" t="s">
        <v>164</v>
      </c>
    </row>
    <row r="323" s="11" customFormat="1">
      <c r="B323" s="233"/>
      <c r="C323" s="234"/>
      <c r="D323" s="235" t="s">
        <v>173</v>
      </c>
      <c r="E323" s="236" t="s">
        <v>21</v>
      </c>
      <c r="F323" s="237" t="s">
        <v>654</v>
      </c>
      <c r="G323" s="234"/>
      <c r="H323" s="236" t="s">
        <v>21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AT323" s="243" t="s">
        <v>173</v>
      </c>
      <c r="AU323" s="243" t="s">
        <v>82</v>
      </c>
      <c r="AV323" s="11" t="s">
        <v>80</v>
      </c>
      <c r="AW323" s="11" t="s">
        <v>35</v>
      </c>
      <c r="AX323" s="11" t="s">
        <v>72</v>
      </c>
      <c r="AY323" s="243" t="s">
        <v>164</v>
      </c>
    </row>
    <row r="324" s="11" customFormat="1">
      <c r="B324" s="233"/>
      <c r="C324" s="234"/>
      <c r="D324" s="235" t="s">
        <v>173</v>
      </c>
      <c r="E324" s="236" t="s">
        <v>21</v>
      </c>
      <c r="F324" s="237" t="s">
        <v>655</v>
      </c>
      <c r="G324" s="234"/>
      <c r="H324" s="236" t="s">
        <v>21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AT324" s="243" t="s">
        <v>173</v>
      </c>
      <c r="AU324" s="243" t="s">
        <v>82</v>
      </c>
      <c r="AV324" s="11" t="s">
        <v>80</v>
      </c>
      <c r="AW324" s="11" t="s">
        <v>35</v>
      </c>
      <c r="AX324" s="11" t="s">
        <v>72</v>
      </c>
      <c r="AY324" s="243" t="s">
        <v>164</v>
      </c>
    </row>
    <row r="325" s="12" customFormat="1">
      <c r="B325" s="244"/>
      <c r="C325" s="245"/>
      <c r="D325" s="235" t="s">
        <v>173</v>
      </c>
      <c r="E325" s="246" t="s">
        <v>21</v>
      </c>
      <c r="F325" s="247" t="s">
        <v>1272</v>
      </c>
      <c r="G325" s="245"/>
      <c r="H325" s="248">
        <v>4.7999999999999998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AT325" s="254" t="s">
        <v>173</v>
      </c>
      <c r="AU325" s="254" t="s">
        <v>82</v>
      </c>
      <c r="AV325" s="12" t="s">
        <v>82</v>
      </c>
      <c r="AW325" s="12" t="s">
        <v>35</v>
      </c>
      <c r="AX325" s="12" t="s">
        <v>72</v>
      </c>
      <c r="AY325" s="254" t="s">
        <v>164</v>
      </c>
    </row>
    <row r="326" s="13" customFormat="1">
      <c r="B326" s="255"/>
      <c r="C326" s="256"/>
      <c r="D326" s="235" t="s">
        <v>173</v>
      </c>
      <c r="E326" s="257" t="s">
        <v>21</v>
      </c>
      <c r="F326" s="258" t="s">
        <v>177</v>
      </c>
      <c r="G326" s="256"/>
      <c r="H326" s="259">
        <v>4.7999999999999998</v>
      </c>
      <c r="I326" s="260"/>
      <c r="J326" s="256"/>
      <c r="K326" s="256"/>
      <c r="L326" s="261"/>
      <c r="M326" s="262"/>
      <c r="N326" s="263"/>
      <c r="O326" s="263"/>
      <c r="P326" s="263"/>
      <c r="Q326" s="263"/>
      <c r="R326" s="263"/>
      <c r="S326" s="263"/>
      <c r="T326" s="264"/>
      <c r="AT326" s="265" t="s">
        <v>173</v>
      </c>
      <c r="AU326" s="265" t="s">
        <v>82</v>
      </c>
      <c r="AV326" s="13" t="s">
        <v>171</v>
      </c>
      <c r="AW326" s="13" t="s">
        <v>35</v>
      </c>
      <c r="AX326" s="13" t="s">
        <v>80</v>
      </c>
      <c r="AY326" s="265" t="s">
        <v>164</v>
      </c>
    </row>
    <row r="327" s="1" customFormat="1" ht="25.5" customHeight="1">
      <c r="B327" s="46"/>
      <c r="C327" s="221" t="s">
        <v>416</v>
      </c>
      <c r="D327" s="221" t="s">
        <v>166</v>
      </c>
      <c r="E327" s="222" t="s">
        <v>651</v>
      </c>
      <c r="F327" s="223" t="s">
        <v>652</v>
      </c>
      <c r="G327" s="224" t="s">
        <v>169</v>
      </c>
      <c r="H327" s="225">
        <v>0.59999999999999998</v>
      </c>
      <c r="I327" s="226"/>
      <c r="J327" s="227">
        <f>ROUND(I327*H327,2)</f>
        <v>0</v>
      </c>
      <c r="K327" s="223" t="s">
        <v>170</v>
      </c>
      <c r="L327" s="72"/>
      <c r="M327" s="228" t="s">
        <v>21</v>
      </c>
      <c r="N327" s="229" t="s">
        <v>43</v>
      </c>
      <c r="O327" s="47"/>
      <c r="P327" s="230">
        <f>O327*H327</f>
        <v>0</v>
      </c>
      <c r="Q327" s="230">
        <v>0</v>
      </c>
      <c r="R327" s="230">
        <f>Q327*H327</f>
        <v>0</v>
      </c>
      <c r="S327" s="230">
        <v>0</v>
      </c>
      <c r="T327" s="231">
        <f>S327*H327</f>
        <v>0</v>
      </c>
      <c r="AR327" s="24" t="s">
        <v>193</v>
      </c>
      <c r="AT327" s="24" t="s">
        <v>166</v>
      </c>
      <c r="AU327" s="24" t="s">
        <v>82</v>
      </c>
      <c r="AY327" s="24" t="s">
        <v>164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24" t="s">
        <v>80</v>
      </c>
      <c r="BK327" s="232">
        <f>ROUND(I327*H327,2)</f>
        <v>0</v>
      </c>
      <c r="BL327" s="24" t="s">
        <v>193</v>
      </c>
      <c r="BM327" s="24" t="s">
        <v>1273</v>
      </c>
    </row>
    <row r="328" s="11" customFormat="1">
      <c r="B328" s="233"/>
      <c r="C328" s="234"/>
      <c r="D328" s="235" t="s">
        <v>173</v>
      </c>
      <c r="E328" s="236" t="s">
        <v>21</v>
      </c>
      <c r="F328" s="237" t="s">
        <v>1213</v>
      </c>
      <c r="G328" s="234"/>
      <c r="H328" s="236" t="s">
        <v>21</v>
      </c>
      <c r="I328" s="238"/>
      <c r="J328" s="234"/>
      <c r="K328" s="234"/>
      <c r="L328" s="239"/>
      <c r="M328" s="240"/>
      <c r="N328" s="241"/>
      <c r="O328" s="241"/>
      <c r="P328" s="241"/>
      <c r="Q328" s="241"/>
      <c r="R328" s="241"/>
      <c r="S328" s="241"/>
      <c r="T328" s="242"/>
      <c r="AT328" s="243" t="s">
        <v>173</v>
      </c>
      <c r="AU328" s="243" t="s">
        <v>82</v>
      </c>
      <c r="AV328" s="11" t="s">
        <v>80</v>
      </c>
      <c r="AW328" s="11" t="s">
        <v>35</v>
      </c>
      <c r="AX328" s="11" t="s">
        <v>72</v>
      </c>
      <c r="AY328" s="243" t="s">
        <v>164</v>
      </c>
    </row>
    <row r="329" s="11" customFormat="1">
      <c r="B329" s="233"/>
      <c r="C329" s="234"/>
      <c r="D329" s="235" t="s">
        <v>173</v>
      </c>
      <c r="E329" s="236" t="s">
        <v>21</v>
      </c>
      <c r="F329" s="237" t="s">
        <v>942</v>
      </c>
      <c r="G329" s="234"/>
      <c r="H329" s="236" t="s">
        <v>21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AT329" s="243" t="s">
        <v>173</v>
      </c>
      <c r="AU329" s="243" t="s">
        <v>82</v>
      </c>
      <c r="AV329" s="11" t="s">
        <v>80</v>
      </c>
      <c r="AW329" s="11" t="s">
        <v>35</v>
      </c>
      <c r="AX329" s="11" t="s">
        <v>72</v>
      </c>
      <c r="AY329" s="243" t="s">
        <v>164</v>
      </c>
    </row>
    <row r="330" s="11" customFormat="1">
      <c r="B330" s="233"/>
      <c r="C330" s="234"/>
      <c r="D330" s="235" t="s">
        <v>173</v>
      </c>
      <c r="E330" s="236" t="s">
        <v>21</v>
      </c>
      <c r="F330" s="237" t="s">
        <v>655</v>
      </c>
      <c r="G330" s="234"/>
      <c r="H330" s="236" t="s">
        <v>21</v>
      </c>
      <c r="I330" s="238"/>
      <c r="J330" s="234"/>
      <c r="K330" s="234"/>
      <c r="L330" s="239"/>
      <c r="M330" s="240"/>
      <c r="N330" s="241"/>
      <c r="O330" s="241"/>
      <c r="P330" s="241"/>
      <c r="Q330" s="241"/>
      <c r="R330" s="241"/>
      <c r="S330" s="241"/>
      <c r="T330" s="242"/>
      <c r="AT330" s="243" t="s">
        <v>173</v>
      </c>
      <c r="AU330" s="243" t="s">
        <v>82</v>
      </c>
      <c r="AV330" s="11" t="s">
        <v>80</v>
      </c>
      <c r="AW330" s="11" t="s">
        <v>35</v>
      </c>
      <c r="AX330" s="11" t="s">
        <v>72</v>
      </c>
      <c r="AY330" s="243" t="s">
        <v>164</v>
      </c>
    </row>
    <row r="331" s="12" customFormat="1">
      <c r="B331" s="244"/>
      <c r="C331" s="245"/>
      <c r="D331" s="235" t="s">
        <v>173</v>
      </c>
      <c r="E331" s="246" t="s">
        <v>21</v>
      </c>
      <c r="F331" s="247" t="s">
        <v>1274</v>
      </c>
      <c r="G331" s="245"/>
      <c r="H331" s="248">
        <v>0.59999999999999998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AT331" s="254" t="s">
        <v>173</v>
      </c>
      <c r="AU331" s="254" t="s">
        <v>82</v>
      </c>
      <c r="AV331" s="12" t="s">
        <v>82</v>
      </c>
      <c r="AW331" s="12" t="s">
        <v>35</v>
      </c>
      <c r="AX331" s="12" t="s">
        <v>72</v>
      </c>
      <c r="AY331" s="254" t="s">
        <v>164</v>
      </c>
    </row>
    <row r="332" s="13" customFormat="1">
      <c r="B332" s="255"/>
      <c r="C332" s="256"/>
      <c r="D332" s="235" t="s">
        <v>173</v>
      </c>
      <c r="E332" s="257" t="s">
        <v>21</v>
      </c>
      <c r="F332" s="258" t="s">
        <v>177</v>
      </c>
      <c r="G332" s="256"/>
      <c r="H332" s="259">
        <v>0.59999999999999998</v>
      </c>
      <c r="I332" s="260"/>
      <c r="J332" s="256"/>
      <c r="K332" s="256"/>
      <c r="L332" s="261"/>
      <c r="M332" s="262"/>
      <c r="N332" s="263"/>
      <c r="O332" s="263"/>
      <c r="P332" s="263"/>
      <c r="Q332" s="263"/>
      <c r="R332" s="263"/>
      <c r="S332" s="263"/>
      <c r="T332" s="264"/>
      <c r="AT332" s="265" t="s">
        <v>173</v>
      </c>
      <c r="AU332" s="265" t="s">
        <v>82</v>
      </c>
      <c r="AV332" s="13" t="s">
        <v>171</v>
      </c>
      <c r="AW332" s="13" t="s">
        <v>35</v>
      </c>
      <c r="AX332" s="13" t="s">
        <v>80</v>
      </c>
      <c r="AY332" s="265" t="s">
        <v>164</v>
      </c>
    </row>
    <row r="333" s="1" customFormat="1" ht="16.5" customHeight="1">
      <c r="B333" s="46"/>
      <c r="C333" s="266" t="s">
        <v>423</v>
      </c>
      <c r="D333" s="266" t="s">
        <v>238</v>
      </c>
      <c r="E333" s="267" t="s">
        <v>658</v>
      </c>
      <c r="F333" s="268" t="s">
        <v>659</v>
      </c>
      <c r="G333" s="269" t="s">
        <v>340</v>
      </c>
      <c r="H333" s="270">
        <v>0.35999999999999999</v>
      </c>
      <c r="I333" s="271"/>
      <c r="J333" s="272">
        <f>ROUND(I333*H333,2)</f>
        <v>0</v>
      </c>
      <c r="K333" s="268" t="s">
        <v>21</v>
      </c>
      <c r="L333" s="273"/>
      <c r="M333" s="274" t="s">
        <v>21</v>
      </c>
      <c r="N333" s="275" t="s">
        <v>43</v>
      </c>
      <c r="O333" s="47"/>
      <c r="P333" s="230">
        <f>O333*H333</f>
        <v>0</v>
      </c>
      <c r="Q333" s="230">
        <v>0.001</v>
      </c>
      <c r="R333" s="230">
        <f>Q333*H333</f>
        <v>0.00035999999999999997</v>
      </c>
      <c r="S333" s="230">
        <v>0</v>
      </c>
      <c r="T333" s="231">
        <f>S333*H333</f>
        <v>0</v>
      </c>
      <c r="AR333" s="24" t="s">
        <v>370</v>
      </c>
      <c r="AT333" s="24" t="s">
        <v>238</v>
      </c>
      <c r="AU333" s="24" t="s">
        <v>82</v>
      </c>
      <c r="AY333" s="24" t="s">
        <v>164</v>
      </c>
      <c r="BE333" s="232">
        <f>IF(N333="základní",J333,0)</f>
        <v>0</v>
      </c>
      <c r="BF333" s="232">
        <f>IF(N333="snížená",J333,0)</f>
        <v>0</v>
      </c>
      <c r="BG333" s="232">
        <f>IF(N333="zákl. přenesená",J333,0)</f>
        <v>0</v>
      </c>
      <c r="BH333" s="232">
        <f>IF(N333="sníž. přenesená",J333,0)</f>
        <v>0</v>
      </c>
      <c r="BI333" s="232">
        <f>IF(N333="nulová",J333,0)</f>
        <v>0</v>
      </c>
      <c r="BJ333" s="24" t="s">
        <v>80</v>
      </c>
      <c r="BK333" s="232">
        <f>ROUND(I333*H333,2)</f>
        <v>0</v>
      </c>
      <c r="BL333" s="24" t="s">
        <v>193</v>
      </c>
      <c r="BM333" s="24" t="s">
        <v>1275</v>
      </c>
    </row>
    <row r="334" s="11" customFormat="1">
      <c r="B334" s="233"/>
      <c r="C334" s="234"/>
      <c r="D334" s="235" t="s">
        <v>173</v>
      </c>
      <c r="E334" s="236" t="s">
        <v>21</v>
      </c>
      <c r="F334" s="237" t="s">
        <v>1213</v>
      </c>
      <c r="G334" s="234"/>
      <c r="H334" s="236" t="s">
        <v>21</v>
      </c>
      <c r="I334" s="238"/>
      <c r="J334" s="234"/>
      <c r="K334" s="234"/>
      <c r="L334" s="239"/>
      <c r="M334" s="240"/>
      <c r="N334" s="241"/>
      <c r="O334" s="241"/>
      <c r="P334" s="241"/>
      <c r="Q334" s="241"/>
      <c r="R334" s="241"/>
      <c r="S334" s="241"/>
      <c r="T334" s="242"/>
      <c r="AT334" s="243" t="s">
        <v>173</v>
      </c>
      <c r="AU334" s="243" t="s">
        <v>82</v>
      </c>
      <c r="AV334" s="11" t="s">
        <v>80</v>
      </c>
      <c r="AW334" s="11" t="s">
        <v>35</v>
      </c>
      <c r="AX334" s="11" t="s">
        <v>72</v>
      </c>
      <c r="AY334" s="243" t="s">
        <v>164</v>
      </c>
    </row>
    <row r="335" s="11" customFormat="1">
      <c r="B335" s="233"/>
      <c r="C335" s="234"/>
      <c r="D335" s="235" t="s">
        <v>173</v>
      </c>
      <c r="E335" s="236" t="s">
        <v>21</v>
      </c>
      <c r="F335" s="237" t="s">
        <v>1276</v>
      </c>
      <c r="G335" s="234"/>
      <c r="H335" s="236" t="s">
        <v>21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AT335" s="243" t="s">
        <v>173</v>
      </c>
      <c r="AU335" s="243" t="s">
        <v>82</v>
      </c>
      <c r="AV335" s="11" t="s">
        <v>80</v>
      </c>
      <c r="AW335" s="11" t="s">
        <v>35</v>
      </c>
      <c r="AX335" s="11" t="s">
        <v>72</v>
      </c>
      <c r="AY335" s="243" t="s">
        <v>164</v>
      </c>
    </row>
    <row r="336" s="11" customFormat="1">
      <c r="B336" s="233"/>
      <c r="C336" s="234"/>
      <c r="D336" s="235" t="s">
        <v>173</v>
      </c>
      <c r="E336" s="236" t="s">
        <v>21</v>
      </c>
      <c r="F336" s="237" t="s">
        <v>655</v>
      </c>
      <c r="G336" s="234"/>
      <c r="H336" s="236" t="s">
        <v>21</v>
      </c>
      <c r="I336" s="238"/>
      <c r="J336" s="234"/>
      <c r="K336" s="234"/>
      <c r="L336" s="239"/>
      <c r="M336" s="240"/>
      <c r="N336" s="241"/>
      <c r="O336" s="241"/>
      <c r="P336" s="241"/>
      <c r="Q336" s="241"/>
      <c r="R336" s="241"/>
      <c r="S336" s="241"/>
      <c r="T336" s="242"/>
      <c r="AT336" s="243" t="s">
        <v>173</v>
      </c>
      <c r="AU336" s="243" t="s">
        <v>82</v>
      </c>
      <c r="AV336" s="11" t="s">
        <v>80</v>
      </c>
      <c r="AW336" s="11" t="s">
        <v>35</v>
      </c>
      <c r="AX336" s="11" t="s">
        <v>72</v>
      </c>
      <c r="AY336" s="243" t="s">
        <v>164</v>
      </c>
    </row>
    <row r="337" s="12" customFormat="1">
      <c r="B337" s="244"/>
      <c r="C337" s="245"/>
      <c r="D337" s="235" t="s">
        <v>173</v>
      </c>
      <c r="E337" s="246" t="s">
        <v>21</v>
      </c>
      <c r="F337" s="247" t="s">
        <v>1277</v>
      </c>
      <c r="G337" s="245"/>
      <c r="H337" s="248">
        <v>0.35999999999999999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AT337" s="254" t="s">
        <v>173</v>
      </c>
      <c r="AU337" s="254" t="s">
        <v>82</v>
      </c>
      <c r="AV337" s="12" t="s">
        <v>82</v>
      </c>
      <c r="AW337" s="12" t="s">
        <v>35</v>
      </c>
      <c r="AX337" s="12" t="s">
        <v>72</v>
      </c>
      <c r="AY337" s="254" t="s">
        <v>164</v>
      </c>
    </row>
    <row r="338" s="13" customFormat="1">
      <c r="B338" s="255"/>
      <c r="C338" s="256"/>
      <c r="D338" s="235" t="s">
        <v>173</v>
      </c>
      <c r="E338" s="257" t="s">
        <v>21</v>
      </c>
      <c r="F338" s="258" t="s">
        <v>177</v>
      </c>
      <c r="G338" s="256"/>
      <c r="H338" s="259">
        <v>0.35999999999999999</v>
      </c>
      <c r="I338" s="260"/>
      <c r="J338" s="256"/>
      <c r="K338" s="256"/>
      <c r="L338" s="261"/>
      <c r="M338" s="262"/>
      <c r="N338" s="263"/>
      <c r="O338" s="263"/>
      <c r="P338" s="263"/>
      <c r="Q338" s="263"/>
      <c r="R338" s="263"/>
      <c r="S338" s="263"/>
      <c r="T338" s="264"/>
      <c r="AT338" s="265" t="s">
        <v>173</v>
      </c>
      <c r="AU338" s="265" t="s">
        <v>82</v>
      </c>
      <c r="AV338" s="13" t="s">
        <v>171</v>
      </c>
      <c r="AW338" s="13" t="s">
        <v>35</v>
      </c>
      <c r="AX338" s="13" t="s">
        <v>80</v>
      </c>
      <c r="AY338" s="265" t="s">
        <v>164</v>
      </c>
    </row>
    <row r="339" s="1" customFormat="1" ht="25.5" customHeight="1">
      <c r="B339" s="46"/>
      <c r="C339" s="221" t="s">
        <v>429</v>
      </c>
      <c r="D339" s="221" t="s">
        <v>166</v>
      </c>
      <c r="E339" s="222" t="s">
        <v>666</v>
      </c>
      <c r="F339" s="223" t="s">
        <v>667</v>
      </c>
      <c r="G339" s="224" t="s">
        <v>169</v>
      </c>
      <c r="H339" s="225">
        <v>8</v>
      </c>
      <c r="I339" s="226"/>
      <c r="J339" s="227">
        <f>ROUND(I339*H339,2)</f>
        <v>0</v>
      </c>
      <c r="K339" s="223" t="s">
        <v>170</v>
      </c>
      <c r="L339" s="72"/>
      <c r="M339" s="228" t="s">
        <v>21</v>
      </c>
      <c r="N339" s="229" t="s">
        <v>43</v>
      </c>
      <c r="O339" s="47"/>
      <c r="P339" s="230">
        <f>O339*H339</f>
        <v>0</v>
      </c>
      <c r="Q339" s="230">
        <v>0</v>
      </c>
      <c r="R339" s="230">
        <f>Q339*H339</f>
        <v>0</v>
      </c>
      <c r="S339" s="230">
        <v>0</v>
      </c>
      <c r="T339" s="231">
        <f>S339*H339</f>
        <v>0</v>
      </c>
      <c r="AR339" s="24" t="s">
        <v>193</v>
      </c>
      <c r="AT339" s="24" t="s">
        <v>166</v>
      </c>
      <c r="AU339" s="24" t="s">
        <v>82</v>
      </c>
      <c r="AY339" s="24" t="s">
        <v>164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24" t="s">
        <v>80</v>
      </c>
      <c r="BK339" s="232">
        <f>ROUND(I339*H339,2)</f>
        <v>0</v>
      </c>
      <c r="BL339" s="24" t="s">
        <v>193</v>
      </c>
      <c r="BM339" s="24" t="s">
        <v>1278</v>
      </c>
    </row>
    <row r="340" s="11" customFormat="1">
      <c r="B340" s="233"/>
      <c r="C340" s="234"/>
      <c r="D340" s="235" t="s">
        <v>173</v>
      </c>
      <c r="E340" s="236" t="s">
        <v>21</v>
      </c>
      <c r="F340" s="237" t="s">
        <v>1213</v>
      </c>
      <c r="G340" s="234"/>
      <c r="H340" s="236" t="s">
        <v>21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AT340" s="243" t="s">
        <v>173</v>
      </c>
      <c r="AU340" s="243" t="s">
        <v>82</v>
      </c>
      <c r="AV340" s="11" t="s">
        <v>80</v>
      </c>
      <c r="AW340" s="11" t="s">
        <v>35</v>
      </c>
      <c r="AX340" s="11" t="s">
        <v>72</v>
      </c>
      <c r="AY340" s="243" t="s">
        <v>164</v>
      </c>
    </row>
    <row r="341" s="11" customFormat="1">
      <c r="B341" s="233"/>
      <c r="C341" s="234"/>
      <c r="D341" s="235" t="s">
        <v>173</v>
      </c>
      <c r="E341" s="236" t="s">
        <v>21</v>
      </c>
      <c r="F341" s="237" t="s">
        <v>654</v>
      </c>
      <c r="G341" s="234"/>
      <c r="H341" s="236" t="s">
        <v>21</v>
      </c>
      <c r="I341" s="238"/>
      <c r="J341" s="234"/>
      <c r="K341" s="234"/>
      <c r="L341" s="239"/>
      <c r="M341" s="240"/>
      <c r="N341" s="241"/>
      <c r="O341" s="241"/>
      <c r="P341" s="241"/>
      <c r="Q341" s="241"/>
      <c r="R341" s="241"/>
      <c r="S341" s="241"/>
      <c r="T341" s="242"/>
      <c r="AT341" s="243" t="s">
        <v>173</v>
      </c>
      <c r="AU341" s="243" t="s">
        <v>82</v>
      </c>
      <c r="AV341" s="11" t="s">
        <v>80</v>
      </c>
      <c r="AW341" s="11" t="s">
        <v>35</v>
      </c>
      <c r="AX341" s="11" t="s">
        <v>72</v>
      </c>
      <c r="AY341" s="243" t="s">
        <v>164</v>
      </c>
    </row>
    <row r="342" s="11" customFormat="1">
      <c r="B342" s="233"/>
      <c r="C342" s="234"/>
      <c r="D342" s="235" t="s">
        <v>173</v>
      </c>
      <c r="E342" s="236" t="s">
        <v>21</v>
      </c>
      <c r="F342" s="237" t="s">
        <v>669</v>
      </c>
      <c r="G342" s="234"/>
      <c r="H342" s="236" t="s">
        <v>21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2"/>
      <c r="AT342" s="243" t="s">
        <v>173</v>
      </c>
      <c r="AU342" s="243" t="s">
        <v>82</v>
      </c>
      <c r="AV342" s="11" t="s">
        <v>80</v>
      </c>
      <c r="AW342" s="11" t="s">
        <v>35</v>
      </c>
      <c r="AX342" s="11" t="s">
        <v>72</v>
      </c>
      <c r="AY342" s="243" t="s">
        <v>164</v>
      </c>
    </row>
    <row r="343" s="12" customFormat="1">
      <c r="B343" s="244"/>
      <c r="C343" s="245"/>
      <c r="D343" s="235" t="s">
        <v>173</v>
      </c>
      <c r="E343" s="246" t="s">
        <v>21</v>
      </c>
      <c r="F343" s="247" t="s">
        <v>210</v>
      </c>
      <c r="G343" s="245"/>
      <c r="H343" s="248">
        <v>8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AT343" s="254" t="s">
        <v>173</v>
      </c>
      <c r="AU343" s="254" t="s">
        <v>82</v>
      </c>
      <c r="AV343" s="12" t="s">
        <v>82</v>
      </c>
      <c r="AW343" s="12" t="s">
        <v>35</v>
      </c>
      <c r="AX343" s="12" t="s">
        <v>72</v>
      </c>
      <c r="AY343" s="254" t="s">
        <v>164</v>
      </c>
    </row>
    <row r="344" s="13" customFormat="1">
      <c r="B344" s="255"/>
      <c r="C344" s="256"/>
      <c r="D344" s="235" t="s">
        <v>173</v>
      </c>
      <c r="E344" s="257" t="s">
        <v>21</v>
      </c>
      <c r="F344" s="258" t="s">
        <v>177</v>
      </c>
      <c r="G344" s="256"/>
      <c r="H344" s="259">
        <v>8</v>
      </c>
      <c r="I344" s="260"/>
      <c r="J344" s="256"/>
      <c r="K344" s="256"/>
      <c r="L344" s="261"/>
      <c r="M344" s="262"/>
      <c r="N344" s="263"/>
      <c r="O344" s="263"/>
      <c r="P344" s="263"/>
      <c r="Q344" s="263"/>
      <c r="R344" s="263"/>
      <c r="S344" s="263"/>
      <c r="T344" s="264"/>
      <c r="AT344" s="265" t="s">
        <v>173</v>
      </c>
      <c r="AU344" s="265" t="s">
        <v>82</v>
      </c>
      <c r="AV344" s="13" t="s">
        <v>171</v>
      </c>
      <c r="AW344" s="13" t="s">
        <v>35</v>
      </c>
      <c r="AX344" s="13" t="s">
        <v>80</v>
      </c>
      <c r="AY344" s="265" t="s">
        <v>164</v>
      </c>
    </row>
    <row r="345" s="1" customFormat="1" ht="16.5" customHeight="1">
      <c r="B345" s="46"/>
      <c r="C345" s="266" t="s">
        <v>438</v>
      </c>
      <c r="D345" s="266" t="s">
        <v>238</v>
      </c>
      <c r="E345" s="267" t="s">
        <v>676</v>
      </c>
      <c r="F345" s="268" t="s">
        <v>677</v>
      </c>
      <c r="G345" s="269" t="s">
        <v>340</v>
      </c>
      <c r="H345" s="270">
        <v>48</v>
      </c>
      <c r="I345" s="271"/>
      <c r="J345" s="272">
        <f>ROUND(I345*H345,2)</f>
        <v>0</v>
      </c>
      <c r="K345" s="268" t="s">
        <v>21</v>
      </c>
      <c r="L345" s="273"/>
      <c r="M345" s="274" t="s">
        <v>21</v>
      </c>
      <c r="N345" s="275" t="s">
        <v>43</v>
      </c>
      <c r="O345" s="47"/>
      <c r="P345" s="230">
        <f>O345*H345</f>
        <v>0</v>
      </c>
      <c r="Q345" s="230">
        <v>0.001</v>
      </c>
      <c r="R345" s="230">
        <f>Q345*H345</f>
        <v>0.048000000000000001</v>
      </c>
      <c r="S345" s="230">
        <v>0</v>
      </c>
      <c r="T345" s="231">
        <f>S345*H345</f>
        <v>0</v>
      </c>
      <c r="AR345" s="24" t="s">
        <v>370</v>
      </c>
      <c r="AT345" s="24" t="s">
        <v>238</v>
      </c>
      <c r="AU345" s="24" t="s">
        <v>82</v>
      </c>
      <c r="AY345" s="24" t="s">
        <v>164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24" t="s">
        <v>80</v>
      </c>
      <c r="BK345" s="232">
        <f>ROUND(I345*H345,2)</f>
        <v>0</v>
      </c>
      <c r="BL345" s="24" t="s">
        <v>193</v>
      </c>
      <c r="BM345" s="24" t="s">
        <v>1279</v>
      </c>
    </row>
    <row r="346" s="11" customFormat="1">
      <c r="B346" s="233"/>
      <c r="C346" s="234"/>
      <c r="D346" s="235" t="s">
        <v>173</v>
      </c>
      <c r="E346" s="236" t="s">
        <v>21</v>
      </c>
      <c r="F346" s="237" t="s">
        <v>1213</v>
      </c>
      <c r="G346" s="234"/>
      <c r="H346" s="236" t="s">
        <v>21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2"/>
      <c r="AT346" s="243" t="s">
        <v>173</v>
      </c>
      <c r="AU346" s="243" t="s">
        <v>82</v>
      </c>
      <c r="AV346" s="11" t="s">
        <v>80</v>
      </c>
      <c r="AW346" s="11" t="s">
        <v>35</v>
      </c>
      <c r="AX346" s="11" t="s">
        <v>72</v>
      </c>
      <c r="AY346" s="243" t="s">
        <v>164</v>
      </c>
    </row>
    <row r="347" s="11" customFormat="1">
      <c r="B347" s="233"/>
      <c r="C347" s="234"/>
      <c r="D347" s="235" t="s">
        <v>173</v>
      </c>
      <c r="E347" s="236" t="s">
        <v>21</v>
      </c>
      <c r="F347" s="237" t="s">
        <v>654</v>
      </c>
      <c r="G347" s="234"/>
      <c r="H347" s="236" t="s">
        <v>21</v>
      </c>
      <c r="I347" s="238"/>
      <c r="J347" s="234"/>
      <c r="K347" s="234"/>
      <c r="L347" s="239"/>
      <c r="M347" s="240"/>
      <c r="N347" s="241"/>
      <c r="O347" s="241"/>
      <c r="P347" s="241"/>
      <c r="Q347" s="241"/>
      <c r="R347" s="241"/>
      <c r="S347" s="241"/>
      <c r="T347" s="242"/>
      <c r="AT347" s="243" t="s">
        <v>173</v>
      </c>
      <c r="AU347" s="243" t="s">
        <v>82</v>
      </c>
      <c r="AV347" s="11" t="s">
        <v>80</v>
      </c>
      <c r="AW347" s="11" t="s">
        <v>35</v>
      </c>
      <c r="AX347" s="11" t="s">
        <v>72</v>
      </c>
      <c r="AY347" s="243" t="s">
        <v>164</v>
      </c>
    </row>
    <row r="348" s="11" customFormat="1">
      <c r="B348" s="233"/>
      <c r="C348" s="234"/>
      <c r="D348" s="235" t="s">
        <v>173</v>
      </c>
      <c r="E348" s="236" t="s">
        <v>21</v>
      </c>
      <c r="F348" s="237" t="s">
        <v>669</v>
      </c>
      <c r="G348" s="234"/>
      <c r="H348" s="236" t="s">
        <v>21</v>
      </c>
      <c r="I348" s="238"/>
      <c r="J348" s="234"/>
      <c r="K348" s="234"/>
      <c r="L348" s="239"/>
      <c r="M348" s="240"/>
      <c r="N348" s="241"/>
      <c r="O348" s="241"/>
      <c r="P348" s="241"/>
      <c r="Q348" s="241"/>
      <c r="R348" s="241"/>
      <c r="S348" s="241"/>
      <c r="T348" s="242"/>
      <c r="AT348" s="243" t="s">
        <v>173</v>
      </c>
      <c r="AU348" s="243" t="s">
        <v>82</v>
      </c>
      <c r="AV348" s="11" t="s">
        <v>80</v>
      </c>
      <c r="AW348" s="11" t="s">
        <v>35</v>
      </c>
      <c r="AX348" s="11" t="s">
        <v>72</v>
      </c>
      <c r="AY348" s="243" t="s">
        <v>164</v>
      </c>
    </row>
    <row r="349" s="12" customFormat="1">
      <c r="B349" s="244"/>
      <c r="C349" s="245"/>
      <c r="D349" s="235" t="s">
        <v>173</v>
      </c>
      <c r="E349" s="246" t="s">
        <v>21</v>
      </c>
      <c r="F349" s="247" t="s">
        <v>1219</v>
      </c>
      <c r="G349" s="245"/>
      <c r="H349" s="248">
        <v>48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AT349" s="254" t="s">
        <v>173</v>
      </c>
      <c r="AU349" s="254" t="s">
        <v>82</v>
      </c>
      <c r="AV349" s="12" t="s">
        <v>82</v>
      </c>
      <c r="AW349" s="12" t="s">
        <v>35</v>
      </c>
      <c r="AX349" s="12" t="s">
        <v>72</v>
      </c>
      <c r="AY349" s="254" t="s">
        <v>164</v>
      </c>
    </row>
    <row r="350" s="13" customFormat="1">
      <c r="B350" s="255"/>
      <c r="C350" s="256"/>
      <c r="D350" s="235" t="s">
        <v>173</v>
      </c>
      <c r="E350" s="257" t="s">
        <v>21</v>
      </c>
      <c r="F350" s="258" t="s">
        <v>177</v>
      </c>
      <c r="G350" s="256"/>
      <c r="H350" s="259">
        <v>48</v>
      </c>
      <c r="I350" s="260"/>
      <c r="J350" s="256"/>
      <c r="K350" s="256"/>
      <c r="L350" s="261"/>
      <c r="M350" s="262"/>
      <c r="N350" s="263"/>
      <c r="O350" s="263"/>
      <c r="P350" s="263"/>
      <c r="Q350" s="263"/>
      <c r="R350" s="263"/>
      <c r="S350" s="263"/>
      <c r="T350" s="264"/>
      <c r="AT350" s="265" t="s">
        <v>173</v>
      </c>
      <c r="AU350" s="265" t="s">
        <v>82</v>
      </c>
      <c r="AV350" s="13" t="s">
        <v>171</v>
      </c>
      <c r="AW350" s="13" t="s">
        <v>35</v>
      </c>
      <c r="AX350" s="13" t="s">
        <v>80</v>
      </c>
      <c r="AY350" s="265" t="s">
        <v>164</v>
      </c>
    </row>
    <row r="351" s="1" customFormat="1" ht="25.5" customHeight="1">
      <c r="B351" s="46"/>
      <c r="C351" s="221" t="s">
        <v>443</v>
      </c>
      <c r="D351" s="221" t="s">
        <v>166</v>
      </c>
      <c r="E351" s="222" t="s">
        <v>666</v>
      </c>
      <c r="F351" s="223" t="s">
        <v>667</v>
      </c>
      <c r="G351" s="224" t="s">
        <v>169</v>
      </c>
      <c r="H351" s="225">
        <v>0.59999999999999998</v>
      </c>
      <c r="I351" s="226"/>
      <c r="J351" s="227">
        <f>ROUND(I351*H351,2)</f>
        <v>0</v>
      </c>
      <c r="K351" s="223" t="s">
        <v>170</v>
      </c>
      <c r="L351" s="72"/>
      <c r="M351" s="228" t="s">
        <v>21</v>
      </c>
      <c r="N351" s="229" t="s">
        <v>43</v>
      </c>
      <c r="O351" s="47"/>
      <c r="P351" s="230">
        <f>O351*H351</f>
        <v>0</v>
      </c>
      <c r="Q351" s="230">
        <v>0</v>
      </c>
      <c r="R351" s="230">
        <f>Q351*H351</f>
        <v>0</v>
      </c>
      <c r="S351" s="230">
        <v>0</v>
      </c>
      <c r="T351" s="231">
        <f>S351*H351</f>
        <v>0</v>
      </c>
      <c r="AR351" s="24" t="s">
        <v>193</v>
      </c>
      <c r="AT351" s="24" t="s">
        <v>166</v>
      </c>
      <c r="AU351" s="24" t="s">
        <v>82</v>
      </c>
      <c r="AY351" s="24" t="s">
        <v>164</v>
      </c>
      <c r="BE351" s="232">
        <f>IF(N351="základní",J351,0)</f>
        <v>0</v>
      </c>
      <c r="BF351" s="232">
        <f>IF(N351="snížená",J351,0)</f>
        <v>0</v>
      </c>
      <c r="BG351" s="232">
        <f>IF(N351="zákl. přenesená",J351,0)</f>
        <v>0</v>
      </c>
      <c r="BH351" s="232">
        <f>IF(N351="sníž. přenesená",J351,0)</f>
        <v>0</v>
      </c>
      <c r="BI351" s="232">
        <f>IF(N351="nulová",J351,0)</f>
        <v>0</v>
      </c>
      <c r="BJ351" s="24" t="s">
        <v>80</v>
      </c>
      <c r="BK351" s="232">
        <f>ROUND(I351*H351,2)</f>
        <v>0</v>
      </c>
      <c r="BL351" s="24" t="s">
        <v>193</v>
      </c>
      <c r="BM351" s="24" t="s">
        <v>1280</v>
      </c>
    </row>
    <row r="352" s="11" customFormat="1">
      <c r="B352" s="233"/>
      <c r="C352" s="234"/>
      <c r="D352" s="235" t="s">
        <v>173</v>
      </c>
      <c r="E352" s="236" t="s">
        <v>21</v>
      </c>
      <c r="F352" s="237" t="s">
        <v>1213</v>
      </c>
      <c r="G352" s="234"/>
      <c r="H352" s="236" t="s">
        <v>21</v>
      </c>
      <c r="I352" s="238"/>
      <c r="J352" s="234"/>
      <c r="K352" s="234"/>
      <c r="L352" s="239"/>
      <c r="M352" s="240"/>
      <c r="N352" s="241"/>
      <c r="O352" s="241"/>
      <c r="P352" s="241"/>
      <c r="Q352" s="241"/>
      <c r="R352" s="241"/>
      <c r="S352" s="241"/>
      <c r="T352" s="242"/>
      <c r="AT352" s="243" t="s">
        <v>173</v>
      </c>
      <c r="AU352" s="243" t="s">
        <v>82</v>
      </c>
      <c r="AV352" s="11" t="s">
        <v>80</v>
      </c>
      <c r="AW352" s="11" t="s">
        <v>35</v>
      </c>
      <c r="AX352" s="11" t="s">
        <v>72</v>
      </c>
      <c r="AY352" s="243" t="s">
        <v>164</v>
      </c>
    </row>
    <row r="353" s="11" customFormat="1">
      <c r="B353" s="233"/>
      <c r="C353" s="234"/>
      <c r="D353" s="235" t="s">
        <v>173</v>
      </c>
      <c r="E353" s="236" t="s">
        <v>21</v>
      </c>
      <c r="F353" s="237" t="s">
        <v>1281</v>
      </c>
      <c r="G353" s="234"/>
      <c r="H353" s="236" t="s">
        <v>21</v>
      </c>
      <c r="I353" s="238"/>
      <c r="J353" s="234"/>
      <c r="K353" s="234"/>
      <c r="L353" s="239"/>
      <c r="M353" s="240"/>
      <c r="N353" s="241"/>
      <c r="O353" s="241"/>
      <c r="P353" s="241"/>
      <c r="Q353" s="241"/>
      <c r="R353" s="241"/>
      <c r="S353" s="241"/>
      <c r="T353" s="242"/>
      <c r="AT353" s="243" t="s">
        <v>173</v>
      </c>
      <c r="AU353" s="243" t="s">
        <v>82</v>
      </c>
      <c r="AV353" s="11" t="s">
        <v>80</v>
      </c>
      <c r="AW353" s="11" t="s">
        <v>35</v>
      </c>
      <c r="AX353" s="11" t="s">
        <v>72</v>
      </c>
      <c r="AY353" s="243" t="s">
        <v>164</v>
      </c>
    </row>
    <row r="354" s="11" customFormat="1">
      <c r="B354" s="233"/>
      <c r="C354" s="234"/>
      <c r="D354" s="235" t="s">
        <v>173</v>
      </c>
      <c r="E354" s="236" t="s">
        <v>21</v>
      </c>
      <c r="F354" s="237" t="s">
        <v>669</v>
      </c>
      <c r="G354" s="234"/>
      <c r="H354" s="236" t="s">
        <v>21</v>
      </c>
      <c r="I354" s="238"/>
      <c r="J354" s="234"/>
      <c r="K354" s="234"/>
      <c r="L354" s="239"/>
      <c r="M354" s="240"/>
      <c r="N354" s="241"/>
      <c r="O354" s="241"/>
      <c r="P354" s="241"/>
      <c r="Q354" s="241"/>
      <c r="R354" s="241"/>
      <c r="S354" s="241"/>
      <c r="T354" s="242"/>
      <c r="AT354" s="243" t="s">
        <v>173</v>
      </c>
      <c r="AU354" s="243" t="s">
        <v>82</v>
      </c>
      <c r="AV354" s="11" t="s">
        <v>80</v>
      </c>
      <c r="AW354" s="11" t="s">
        <v>35</v>
      </c>
      <c r="AX354" s="11" t="s">
        <v>72</v>
      </c>
      <c r="AY354" s="243" t="s">
        <v>164</v>
      </c>
    </row>
    <row r="355" s="12" customFormat="1">
      <c r="B355" s="244"/>
      <c r="C355" s="245"/>
      <c r="D355" s="235" t="s">
        <v>173</v>
      </c>
      <c r="E355" s="246" t="s">
        <v>21</v>
      </c>
      <c r="F355" s="247" t="s">
        <v>1274</v>
      </c>
      <c r="G355" s="245"/>
      <c r="H355" s="248">
        <v>0.59999999999999998</v>
      </c>
      <c r="I355" s="249"/>
      <c r="J355" s="245"/>
      <c r="K355" s="245"/>
      <c r="L355" s="250"/>
      <c r="M355" s="251"/>
      <c r="N355" s="252"/>
      <c r="O355" s="252"/>
      <c r="P355" s="252"/>
      <c r="Q355" s="252"/>
      <c r="R355" s="252"/>
      <c r="S355" s="252"/>
      <c r="T355" s="253"/>
      <c r="AT355" s="254" t="s">
        <v>173</v>
      </c>
      <c r="AU355" s="254" t="s">
        <v>82</v>
      </c>
      <c r="AV355" s="12" t="s">
        <v>82</v>
      </c>
      <c r="AW355" s="12" t="s">
        <v>35</v>
      </c>
      <c r="AX355" s="12" t="s">
        <v>72</v>
      </c>
      <c r="AY355" s="254" t="s">
        <v>164</v>
      </c>
    </row>
    <row r="356" s="13" customFormat="1">
      <c r="B356" s="255"/>
      <c r="C356" s="256"/>
      <c r="D356" s="235" t="s">
        <v>173</v>
      </c>
      <c r="E356" s="257" t="s">
        <v>21</v>
      </c>
      <c r="F356" s="258" t="s">
        <v>177</v>
      </c>
      <c r="G356" s="256"/>
      <c r="H356" s="259">
        <v>0.59999999999999998</v>
      </c>
      <c r="I356" s="260"/>
      <c r="J356" s="256"/>
      <c r="K356" s="256"/>
      <c r="L356" s="261"/>
      <c r="M356" s="262"/>
      <c r="N356" s="263"/>
      <c r="O356" s="263"/>
      <c r="P356" s="263"/>
      <c r="Q356" s="263"/>
      <c r="R356" s="263"/>
      <c r="S356" s="263"/>
      <c r="T356" s="264"/>
      <c r="AT356" s="265" t="s">
        <v>173</v>
      </c>
      <c r="AU356" s="265" t="s">
        <v>82</v>
      </c>
      <c r="AV356" s="13" t="s">
        <v>171</v>
      </c>
      <c r="AW356" s="13" t="s">
        <v>35</v>
      </c>
      <c r="AX356" s="13" t="s">
        <v>80</v>
      </c>
      <c r="AY356" s="265" t="s">
        <v>164</v>
      </c>
    </row>
    <row r="357" s="1" customFormat="1" ht="16.5" customHeight="1">
      <c r="B357" s="46"/>
      <c r="C357" s="266" t="s">
        <v>449</v>
      </c>
      <c r="D357" s="266" t="s">
        <v>238</v>
      </c>
      <c r="E357" s="267" t="s">
        <v>676</v>
      </c>
      <c r="F357" s="268" t="s">
        <v>677</v>
      </c>
      <c r="G357" s="269" t="s">
        <v>340</v>
      </c>
      <c r="H357" s="270">
        <v>3.6000000000000001</v>
      </c>
      <c r="I357" s="271"/>
      <c r="J357" s="272">
        <f>ROUND(I357*H357,2)</f>
        <v>0</v>
      </c>
      <c r="K357" s="268" t="s">
        <v>21</v>
      </c>
      <c r="L357" s="273"/>
      <c r="M357" s="274" t="s">
        <v>21</v>
      </c>
      <c r="N357" s="275" t="s">
        <v>43</v>
      </c>
      <c r="O357" s="47"/>
      <c r="P357" s="230">
        <f>O357*H357</f>
        <v>0</v>
      </c>
      <c r="Q357" s="230">
        <v>0.001</v>
      </c>
      <c r="R357" s="230">
        <f>Q357*H357</f>
        <v>0.0036000000000000003</v>
      </c>
      <c r="S357" s="230">
        <v>0</v>
      </c>
      <c r="T357" s="231">
        <f>S357*H357</f>
        <v>0</v>
      </c>
      <c r="AR357" s="24" t="s">
        <v>370</v>
      </c>
      <c r="AT357" s="24" t="s">
        <v>238</v>
      </c>
      <c r="AU357" s="24" t="s">
        <v>82</v>
      </c>
      <c r="AY357" s="24" t="s">
        <v>164</v>
      </c>
      <c r="BE357" s="232">
        <f>IF(N357="základní",J357,0)</f>
        <v>0</v>
      </c>
      <c r="BF357" s="232">
        <f>IF(N357="snížená",J357,0)</f>
        <v>0</v>
      </c>
      <c r="BG357" s="232">
        <f>IF(N357="zákl. přenesená",J357,0)</f>
        <v>0</v>
      </c>
      <c r="BH357" s="232">
        <f>IF(N357="sníž. přenesená",J357,0)</f>
        <v>0</v>
      </c>
      <c r="BI357" s="232">
        <f>IF(N357="nulová",J357,0)</f>
        <v>0</v>
      </c>
      <c r="BJ357" s="24" t="s">
        <v>80</v>
      </c>
      <c r="BK357" s="232">
        <f>ROUND(I357*H357,2)</f>
        <v>0</v>
      </c>
      <c r="BL357" s="24" t="s">
        <v>193</v>
      </c>
      <c r="BM357" s="24" t="s">
        <v>1282</v>
      </c>
    </row>
    <row r="358" s="11" customFormat="1">
      <c r="B358" s="233"/>
      <c r="C358" s="234"/>
      <c r="D358" s="235" t="s">
        <v>173</v>
      </c>
      <c r="E358" s="236" t="s">
        <v>21</v>
      </c>
      <c r="F358" s="237" t="s">
        <v>1213</v>
      </c>
      <c r="G358" s="234"/>
      <c r="H358" s="236" t="s">
        <v>21</v>
      </c>
      <c r="I358" s="238"/>
      <c r="J358" s="234"/>
      <c r="K358" s="234"/>
      <c r="L358" s="239"/>
      <c r="M358" s="240"/>
      <c r="N358" s="241"/>
      <c r="O358" s="241"/>
      <c r="P358" s="241"/>
      <c r="Q358" s="241"/>
      <c r="R358" s="241"/>
      <c r="S358" s="241"/>
      <c r="T358" s="242"/>
      <c r="AT358" s="243" t="s">
        <v>173</v>
      </c>
      <c r="AU358" s="243" t="s">
        <v>82</v>
      </c>
      <c r="AV358" s="11" t="s">
        <v>80</v>
      </c>
      <c r="AW358" s="11" t="s">
        <v>35</v>
      </c>
      <c r="AX358" s="11" t="s">
        <v>72</v>
      </c>
      <c r="AY358" s="243" t="s">
        <v>164</v>
      </c>
    </row>
    <row r="359" s="11" customFormat="1">
      <c r="B359" s="233"/>
      <c r="C359" s="234"/>
      <c r="D359" s="235" t="s">
        <v>173</v>
      </c>
      <c r="E359" s="236" t="s">
        <v>21</v>
      </c>
      <c r="F359" s="237" t="s">
        <v>942</v>
      </c>
      <c r="G359" s="234"/>
      <c r="H359" s="236" t="s">
        <v>21</v>
      </c>
      <c r="I359" s="238"/>
      <c r="J359" s="234"/>
      <c r="K359" s="234"/>
      <c r="L359" s="239"/>
      <c r="M359" s="240"/>
      <c r="N359" s="241"/>
      <c r="O359" s="241"/>
      <c r="P359" s="241"/>
      <c r="Q359" s="241"/>
      <c r="R359" s="241"/>
      <c r="S359" s="241"/>
      <c r="T359" s="242"/>
      <c r="AT359" s="243" t="s">
        <v>173</v>
      </c>
      <c r="AU359" s="243" t="s">
        <v>82</v>
      </c>
      <c r="AV359" s="11" t="s">
        <v>80</v>
      </c>
      <c r="AW359" s="11" t="s">
        <v>35</v>
      </c>
      <c r="AX359" s="11" t="s">
        <v>72</v>
      </c>
      <c r="AY359" s="243" t="s">
        <v>164</v>
      </c>
    </row>
    <row r="360" s="11" customFormat="1">
      <c r="B360" s="233"/>
      <c r="C360" s="234"/>
      <c r="D360" s="235" t="s">
        <v>173</v>
      </c>
      <c r="E360" s="236" t="s">
        <v>21</v>
      </c>
      <c r="F360" s="237" t="s">
        <v>669</v>
      </c>
      <c r="G360" s="234"/>
      <c r="H360" s="236" t="s">
        <v>21</v>
      </c>
      <c r="I360" s="238"/>
      <c r="J360" s="234"/>
      <c r="K360" s="234"/>
      <c r="L360" s="239"/>
      <c r="M360" s="240"/>
      <c r="N360" s="241"/>
      <c r="O360" s="241"/>
      <c r="P360" s="241"/>
      <c r="Q360" s="241"/>
      <c r="R360" s="241"/>
      <c r="S360" s="241"/>
      <c r="T360" s="242"/>
      <c r="AT360" s="243" t="s">
        <v>173</v>
      </c>
      <c r="AU360" s="243" t="s">
        <v>82</v>
      </c>
      <c r="AV360" s="11" t="s">
        <v>80</v>
      </c>
      <c r="AW360" s="11" t="s">
        <v>35</v>
      </c>
      <c r="AX360" s="11" t="s">
        <v>72</v>
      </c>
      <c r="AY360" s="243" t="s">
        <v>164</v>
      </c>
    </row>
    <row r="361" s="12" customFormat="1">
      <c r="B361" s="244"/>
      <c r="C361" s="245"/>
      <c r="D361" s="235" t="s">
        <v>173</v>
      </c>
      <c r="E361" s="246" t="s">
        <v>21</v>
      </c>
      <c r="F361" s="247" t="s">
        <v>1283</v>
      </c>
      <c r="G361" s="245"/>
      <c r="H361" s="248">
        <v>3.6000000000000001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3"/>
      <c r="AT361" s="254" t="s">
        <v>173</v>
      </c>
      <c r="AU361" s="254" t="s">
        <v>82</v>
      </c>
      <c r="AV361" s="12" t="s">
        <v>82</v>
      </c>
      <c r="AW361" s="12" t="s">
        <v>35</v>
      </c>
      <c r="AX361" s="12" t="s">
        <v>72</v>
      </c>
      <c r="AY361" s="254" t="s">
        <v>164</v>
      </c>
    </row>
    <row r="362" s="13" customFormat="1">
      <c r="B362" s="255"/>
      <c r="C362" s="256"/>
      <c r="D362" s="235" t="s">
        <v>173</v>
      </c>
      <c r="E362" s="257" t="s">
        <v>21</v>
      </c>
      <c r="F362" s="258" t="s">
        <v>177</v>
      </c>
      <c r="G362" s="256"/>
      <c r="H362" s="259">
        <v>3.6000000000000001</v>
      </c>
      <c r="I362" s="260"/>
      <c r="J362" s="256"/>
      <c r="K362" s="256"/>
      <c r="L362" s="261"/>
      <c r="M362" s="262"/>
      <c r="N362" s="263"/>
      <c r="O362" s="263"/>
      <c r="P362" s="263"/>
      <c r="Q362" s="263"/>
      <c r="R362" s="263"/>
      <c r="S362" s="263"/>
      <c r="T362" s="264"/>
      <c r="AT362" s="265" t="s">
        <v>173</v>
      </c>
      <c r="AU362" s="265" t="s">
        <v>82</v>
      </c>
      <c r="AV362" s="13" t="s">
        <v>171</v>
      </c>
      <c r="AW362" s="13" t="s">
        <v>35</v>
      </c>
      <c r="AX362" s="13" t="s">
        <v>80</v>
      </c>
      <c r="AY362" s="265" t="s">
        <v>164</v>
      </c>
    </row>
    <row r="363" s="1" customFormat="1" ht="38.25" customHeight="1">
      <c r="B363" s="46"/>
      <c r="C363" s="221" t="s">
        <v>454</v>
      </c>
      <c r="D363" s="221" t="s">
        <v>166</v>
      </c>
      <c r="E363" s="222" t="s">
        <v>684</v>
      </c>
      <c r="F363" s="223" t="s">
        <v>685</v>
      </c>
      <c r="G363" s="224" t="s">
        <v>169</v>
      </c>
      <c r="H363" s="225">
        <v>8</v>
      </c>
      <c r="I363" s="226"/>
      <c r="J363" s="227">
        <f>ROUND(I363*H363,2)</f>
        <v>0</v>
      </c>
      <c r="K363" s="223" t="s">
        <v>170</v>
      </c>
      <c r="L363" s="72"/>
      <c r="M363" s="228" t="s">
        <v>21</v>
      </c>
      <c r="N363" s="229" t="s">
        <v>43</v>
      </c>
      <c r="O363" s="47"/>
      <c r="P363" s="230">
        <f>O363*H363</f>
        <v>0</v>
      </c>
      <c r="Q363" s="230">
        <v>0</v>
      </c>
      <c r="R363" s="230">
        <f>Q363*H363</f>
        <v>0</v>
      </c>
      <c r="S363" s="230">
        <v>0</v>
      </c>
      <c r="T363" s="231">
        <f>S363*H363</f>
        <v>0</v>
      </c>
      <c r="AR363" s="24" t="s">
        <v>193</v>
      </c>
      <c r="AT363" s="24" t="s">
        <v>166</v>
      </c>
      <c r="AU363" s="24" t="s">
        <v>82</v>
      </c>
      <c r="AY363" s="24" t="s">
        <v>164</v>
      </c>
      <c r="BE363" s="232">
        <f>IF(N363="základní",J363,0)</f>
        <v>0</v>
      </c>
      <c r="BF363" s="232">
        <f>IF(N363="snížená",J363,0)</f>
        <v>0</v>
      </c>
      <c r="BG363" s="232">
        <f>IF(N363="zákl. přenesená",J363,0)</f>
        <v>0</v>
      </c>
      <c r="BH363" s="232">
        <f>IF(N363="sníž. přenesená",J363,0)</f>
        <v>0</v>
      </c>
      <c r="BI363" s="232">
        <f>IF(N363="nulová",J363,0)</f>
        <v>0</v>
      </c>
      <c r="BJ363" s="24" t="s">
        <v>80</v>
      </c>
      <c r="BK363" s="232">
        <f>ROUND(I363*H363,2)</f>
        <v>0</v>
      </c>
      <c r="BL363" s="24" t="s">
        <v>193</v>
      </c>
      <c r="BM363" s="24" t="s">
        <v>1284</v>
      </c>
    </row>
    <row r="364" s="11" customFormat="1">
      <c r="B364" s="233"/>
      <c r="C364" s="234"/>
      <c r="D364" s="235" t="s">
        <v>173</v>
      </c>
      <c r="E364" s="236" t="s">
        <v>21</v>
      </c>
      <c r="F364" s="237" t="s">
        <v>1213</v>
      </c>
      <c r="G364" s="234"/>
      <c r="H364" s="236" t="s">
        <v>21</v>
      </c>
      <c r="I364" s="238"/>
      <c r="J364" s="234"/>
      <c r="K364" s="234"/>
      <c r="L364" s="239"/>
      <c r="M364" s="240"/>
      <c r="N364" s="241"/>
      <c r="O364" s="241"/>
      <c r="P364" s="241"/>
      <c r="Q364" s="241"/>
      <c r="R364" s="241"/>
      <c r="S364" s="241"/>
      <c r="T364" s="242"/>
      <c r="AT364" s="243" t="s">
        <v>173</v>
      </c>
      <c r="AU364" s="243" t="s">
        <v>82</v>
      </c>
      <c r="AV364" s="11" t="s">
        <v>80</v>
      </c>
      <c r="AW364" s="11" t="s">
        <v>35</v>
      </c>
      <c r="AX364" s="11" t="s">
        <v>72</v>
      </c>
      <c r="AY364" s="243" t="s">
        <v>164</v>
      </c>
    </row>
    <row r="365" s="11" customFormat="1">
      <c r="B365" s="233"/>
      <c r="C365" s="234"/>
      <c r="D365" s="235" t="s">
        <v>173</v>
      </c>
      <c r="E365" s="236" t="s">
        <v>21</v>
      </c>
      <c r="F365" s="237" t="s">
        <v>654</v>
      </c>
      <c r="G365" s="234"/>
      <c r="H365" s="236" t="s">
        <v>21</v>
      </c>
      <c r="I365" s="238"/>
      <c r="J365" s="234"/>
      <c r="K365" s="234"/>
      <c r="L365" s="239"/>
      <c r="M365" s="240"/>
      <c r="N365" s="241"/>
      <c r="O365" s="241"/>
      <c r="P365" s="241"/>
      <c r="Q365" s="241"/>
      <c r="R365" s="241"/>
      <c r="S365" s="241"/>
      <c r="T365" s="242"/>
      <c r="AT365" s="243" t="s">
        <v>173</v>
      </c>
      <c r="AU365" s="243" t="s">
        <v>82</v>
      </c>
      <c r="AV365" s="11" t="s">
        <v>80</v>
      </c>
      <c r="AW365" s="11" t="s">
        <v>35</v>
      </c>
      <c r="AX365" s="11" t="s">
        <v>72</v>
      </c>
      <c r="AY365" s="243" t="s">
        <v>164</v>
      </c>
    </row>
    <row r="366" s="11" customFormat="1">
      <c r="B366" s="233"/>
      <c r="C366" s="234"/>
      <c r="D366" s="235" t="s">
        <v>173</v>
      </c>
      <c r="E366" s="236" t="s">
        <v>21</v>
      </c>
      <c r="F366" s="237" t="s">
        <v>687</v>
      </c>
      <c r="G366" s="234"/>
      <c r="H366" s="236" t="s">
        <v>21</v>
      </c>
      <c r="I366" s="238"/>
      <c r="J366" s="234"/>
      <c r="K366" s="234"/>
      <c r="L366" s="239"/>
      <c r="M366" s="240"/>
      <c r="N366" s="241"/>
      <c r="O366" s="241"/>
      <c r="P366" s="241"/>
      <c r="Q366" s="241"/>
      <c r="R366" s="241"/>
      <c r="S366" s="241"/>
      <c r="T366" s="242"/>
      <c r="AT366" s="243" t="s">
        <v>173</v>
      </c>
      <c r="AU366" s="243" t="s">
        <v>82</v>
      </c>
      <c r="AV366" s="11" t="s">
        <v>80</v>
      </c>
      <c r="AW366" s="11" t="s">
        <v>35</v>
      </c>
      <c r="AX366" s="11" t="s">
        <v>72</v>
      </c>
      <c r="AY366" s="243" t="s">
        <v>164</v>
      </c>
    </row>
    <row r="367" s="12" customFormat="1">
      <c r="B367" s="244"/>
      <c r="C367" s="245"/>
      <c r="D367" s="235" t="s">
        <v>173</v>
      </c>
      <c r="E367" s="246" t="s">
        <v>21</v>
      </c>
      <c r="F367" s="247" t="s">
        <v>210</v>
      </c>
      <c r="G367" s="245"/>
      <c r="H367" s="248">
        <v>8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AT367" s="254" t="s">
        <v>173</v>
      </c>
      <c r="AU367" s="254" t="s">
        <v>82</v>
      </c>
      <c r="AV367" s="12" t="s">
        <v>82</v>
      </c>
      <c r="AW367" s="12" t="s">
        <v>35</v>
      </c>
      <c r="AX367" s="12" t="s">
        <v>72</v>
      </c>
      <c r="AY367" s="254" t="s">
        <v>164</v>
      </c>
    </row>
    <row r="368" s="11" customFormat="1">
      <c r="B368" s="233"/>
      <c r="C368" s="234"/>
      <c r="D368" s="235" t="s">
        <v>173</v>
      </c>
      <c r="E368" s="236" t="s">
        <v>21</v>
      </c>
      <c r="F368" s="237" t="s">
        <v>688</v>
      </c>
      <c r="G368" s="234"/>
      <c r="H368" s="236" t="s">
        <v>21</v>
      </c>
      <c r="I368" s="238"/>
      <c r="J368" s="234"/>
      <c r="K368" s="234"/>
      <c r="L368" s="239"/>
      <c r="M368" s="240"/>
      <c r="N368" s="241"/>
      <c r="O368" s="241"/>
      <c r="P368" s="241"/>
      <c r="Q368" s="241"/>
      <c r="R368" s="241"/>
      <c r="S368" s="241"/>
      <c r="T368" s="242"/>
      <c r="AT368" s="243" t="s">
        <v>173</v>
      </c>
      <c r="AU368" s="243" t="s">
        <v>82</v>
      </c>
      <c r="AV368" s="11" t="s">
        <v>80</v>
      </c>
      <c r="AW368" s="11" t="s">
        <v>35</v>
      </c>
      <c r="AX368" s="11" t="s">
        <v>72</v>
      </c>
      <c r="AY368" s="243" t="s">
        <v>164</v>
      </c>
    </row>
    <row r="369" s="13" customFormat="1">
      <c r="B369" s="255"/>
      <c r="C369" s="256"/>
      <c r="D369" s="235" t="s">
        <v>173</v>
      </c>
      <c r="E369" s="257" t="s">
        <v>21</v>
      </c>
      <c r="F369" s="258" t="s">
        <v>177</v>
      </c>
      <c r="G369" s="256"/>
      <c r="H369" s="259">
        <v>8</v>
      </c>
      <c r="I369" s="260"/>
      <c r="J369" s="256"/>
      <c r="K369" s="256"/>
      <c r="L369" s="261"/>
      <c r="M369" s="262"/>
      <c r="N369" s="263"/>
      <c r="O369" s="263"/>
      <c r="P369" s="263"/>
      <c r="Q369" s="263"/>
      <c r="R369" s="263"/>
      <c r="S369" s="263"/>
      <c r="T369" s="264"/>
      <c r="AT369" s="265" t="s">
        <v>173</v>
      </c>
      <c r="AU369" s="265" t="s">
        <v>82</v>
      </c>
      <c r="AV369" s="13" t="s">
        <v>171</v>
      </c>
      <c r="AW369" s="13" t="s">
        <v>35</v>
      </c>
      <c r="AX369" s="13" t="s">
        <v>80</v>
      </c>
      <c r="AY369" s="265" t="s">
        <v>164</v>
      </c>
    </row>
    <row r="370" s="1" customFormat="1" ht="38.25" customHeight="1">
      <c r="B370" s="46"/>
      <c r="C370" s="266" t="s">
        <v>462</v>
      </c>
      <c r="D370" s="266" t="s">
        <v>238</v>
      </c>
      <c r="E370" s="267" t="s">
        <v>690</v>
      </c>
      <c r="F370" s="268" t="s">
        <v>691</v>
      </c>
      <c r="G370" s="269" t="s">
        <v>340</v>
      </c>
      <c r="H370" s="270">
        <v>20</v>
      </c>
      <c r="I370" s="271"/>
      <c r="J370" s="272">
        <f>ROUND(I370*H370,2)</f>
        <v>0</v>
      </c>
      <c r="K370" s="268" t="s">
        <v>21</v>
      </c>
      <c r="L370" s="273"/>
      <c r="M370" s="274" t="s">
        <v>21</v>
      </c>
      <c r="N370" s="275" t="s">
        <v>43</v>
      </c>
      <c r="O370" s="47"/>
      <c r="P370" s="230">
        <f>O370*H370</f>
        <v>0</v>
      </c>
      <c r="Q370" s="230">
        <v>0.001</v>
      </c>
      <c r="R370" s="230">
        <f>Q370*H370</f>
        <v>0.02</v>
      </c>
      <c r="S370" s="230">
        <v>0</v>
      </c>
      <c r="T370" s="231">
        <f>S370*H370</f>
        <v>0</v>
      </c>
      <c r="AR370" s="24" t="s">
        <v>370</v>
      </c>
      <c r="AT370" s="24" t="s">
        <v>238</v>
      </c>
      <c r="AU370" s="24" t="s">
        <v>82</v>
      </c>
      <c r="AY370" s="24" t="s">
        <v>164</v>
      </c>
      <c r="BE370" s="232">
        <f>IF(N370="základní",J370,0)</f>
        <v>0</v>
      </c>
      <c r="BF370" s="232">
        <f>IF(N370="snížená",J370,0)</f>
        <v>0</v>
      </c>
      <c r="BG370" s="232">
        <f>IF(N370="zákl. přenesená",J370,0)</f>
        <v>0</v>
      </c>
      <c r="BH370" s="232">
        <f>IF(N370="sníž. přenesená",J370,0)</f>
        <v>0</v>
      </c>
      <c r="BI370" s="232">
        <f>IF(N370="nulová",J370,0)</f>
        <v>0</v>
      </c>
      <c r="BJ370" s="24" t="s">
        <v>80</v>
      </c>
      <c r="BK370" s="232">
        <f>ROUND(I370*H370,2)</f>
        <v>0</v>
      </c>
      <c r="BL370" s="24" t="s">
        <v>193</v>
      </c>
      <c r="BM370" s="24" t="s">
        <v>1285</v>
      </c>
    </row>
    <row r="371" s="11" customFormat="1">
      <c r="B371" s="233"/>
      <c r="C371" s="234"/>
      <c r="D371" s="235" t="s">
        <v>173</v>
      </c>
      <c r="E371" s="236" t="s">
        <v>21</v>
      </c>
      <c r="F371" s="237" t="s">
        <v>688</v>
      </c>
      <c r="G371" s="234"/>
      <c r="H371" s="236" t="s">
        <v>21</v>
      </c>
      <c r="I371" s="238"/>
      <c r="J371" s="234"/>
      <c r="K371" s="234"/>
      <c r="L371" s="239"/>
      <c r="M371" s="240"/>
      <c r="N371" s="241"/>
      <c r="O371" s="241"/>
      <c r="P371" s="241"/>
      <c r="Q371" s="241"/>
      <c r="R371" s="241"/>
      <c r="S371" s="241"/>
      <c r="T371" s="242"/>
      <c r="AT371" s="243" t="s">
        <v>173</v>
      </c>
      <c r="AU371" s="243" t="s">
        <v>82</v>
      </c>
      <c r="AV371" s="11" t="s">
        <v>80</v>
      </c>
      <c r="AW371" s="11" t="s">
        <v>35</v>
      </c>
      <c r="AX371" s="11" t="s">
        <v>72</v>
      </c>
      <c r="AY371" s="243" t="s">
        <v>164</v>
      </c>
    </row>
    <row r="372" s="11" customFormat="1">
      <c r="B372" s="233"/>
      <c r="C372" s="234"/>
      <c r="D372" s="235" t="s">
        <v>173</v>
      </c>
      <c r="E372" s="236" t="s">
        <v>21</v>
      </c>
      <c r="F372" s="237" t="s">
        <v>1213</v>
      </c>
      <c r="G372" s="234"/>
      <c r="H372" s="236" t="s">
        <v>21</v>
      </c>
      <c r="I372" s="238"/>
      <c r="J372" s="234"/>
      <c r="K372" s="234"/>
      <c r="L372" s="239"/>
      <c r="M372" s="240"/>
      <c r="N372" s="241"/>
      <c r="O372" s="241"/>
      <c r="P372" s="241"/>
      <c r="Q372" s="241"/>
      <c r="R372" s="241"/>
      <c r="S372" s="241"/>
      <c r="T372" s="242"/>
      <c r="AT372" s="243" t="s">
        <v>173</v>
      </c>
      <c r="AU372" s="243" t="s">
        <v>82</v>
      </c>
      <c r="AV372" s="11" t="s">
        <v>80</v>
      </c>
      <c r="AW372" s="11" t="s">
        <v>35</v>
      </c>
      <c r="AX372" s="11" t="s">
        <v>72</v>
      </c>
      <c r="AY372" s="243" t="s">
        <v>164</v>
      </c>
    </row>
    <row r="373" s="11" customFormat="1">
      <c r="B373" s="233"/>
      <c r="C373" s="234"/>
      <c r="D373" s="235" t="s">
        <v>173</v>
      </c>
      <c r="E373" s="236" t="s">
        <v>21</v>
      </c>
      <c r="F373" s="237" t="s">
        <v>654</v>
      </c>
      <c r="G373" s="234"/>
      <c r="H373" s="236" t="s">
        <v>21</v>
      </c>
      <c r="I373" s="238"/>
      <c r="J373" s="234"/>
      <c r="K373" s="234"/>
      <c r="L373" s="239"/>
      <c r="M373" s="240"/>
      <c r="N373" s="241"/>
      <c r="O373" s="241"/>
      <c r="P373" s="241"/>
      <c r="Q373" s="241"/>
      <c r="R373" s="241"/>
      <c r="S373" s="241"/>
      <c r="T373" s="242"/>
      <c r="AT373" s="243" t="s">
        <v>173</v>
      </c>
      <c r="AU373" s="243" t="s">
        <v>82</v>
      </c>
      <c r="AV373" s="11" t="s">
        <v>80</v>
      </c>
      <c r="AW373" s="11" t="s">
        <v>35</v>
      </c>
      <c r="AX373" s="11" t="s">
        <v>72</v>
      </c>
      <c r="AY373" s="243" t="s">
        <v>164</v>
      </c>
    </row>
    <row r="374" s="11" customFormat="1">
      <c r="B374" s="233"/>
      <c r="C374" s="234"/>
      <c r="D374" s="235" t="s">
        <v>173</v>
      </c>
      <c r="E374" s="236" t="s">
        <v>21</v>
      </c>
      <c r="F374" s="237" t="s">
        <v>687</v>
      </c>
      <c r="G374" s="234"/>
      <c r="H374" s="236" t="s">
        <v>21</v>
      </c>
      <c r="I374" s="238"/>
      <c r="J374" s="234"/>
      <c r="K374" s="234"/>
      <c r="L374" s="239"/>
      <c r="M374" s="240"/>
      <c r="N374" s="241"/>
      <c r="O374" s="241"/>
      <c r="P374" s="241"/>
      <c r="Q374" s="241"/>
      <c r="R374" s="241"/>
      <c r="S374" s="241"/>
      <c r="T374" s="242"/>
      <c r="AT374" s="243" t="s">
        <v>173</v>
      </c>
      <c r="AU374" s="243" t="s">
        <v>82</v>
      </c>
      <c r="AV374" s="11" t="s">
        <v>80</v>
      </c>
      <c r="AW374" s="11" t="s">
        <v>35</v>
      </c>
      <c r="AX374" s="11" t="s">
        <v>72</v>
      </c>
      <c r="AY374" s="243" t="s">
        <v>164</v>
      </c>
    </row>
    <row r="375" s="12" customFormat="1">
      <c r="B375" s="244"/>
      <c r="C375" s="245"/>
      <c r="D375" s="235" t="s">
        <v>173</v>
      </c>
      <c r="E375" s="246" t="s">
        <v>21</v>
      </c>
      <c r="F375" s="247" t="s">
        <v>1286</v>
      </c>
      <c r="G375" s="245"/>
      <c r="H375" s="248">
        <v>20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3"/>
      <c r="AT375" s="254" t="s">
        <v>173</v>
      </c>
      <c r="AU375" s="254" t="s">
        <v>82</v>
      </c>
      <c r="AV375" s="12" t="s">
        <v>82</v>
      </c>
      <c r="AW375" s="12" t="s">
        <v>35</v>
      </c>
      <c r="AX375" s="12" t="s">
        <v>72</v>
      </c>
      <c r="AY375" s="254" t="s">
        <v>164</v>
      </c>
    </row>
    <row r="376" s="13" customFormat="1">
      <c r="B376" s="255"/>
      <c r="C376" s="256"/>
      <c r="D376" s="235" t="s">
        <v>173</v>
      </c>
      <c r="E376" s="257" t="s">
        <v>21</v>
      </c>
      <c r="F376" s="258" t="s">
        <v>177</v>
      </c>
      <c r="G376" s="256"/>
      <c r="H376" s="259">
        <v>20</v>
      </c>
      <c r="I376" s="260"/>
      <c r="J376" s="256"/>
      <c r="K376" s="256"/>
      <c r="L376" s="261"/>
      <c r="M376" s="262"/>
      <c r="N376" s="263"/>
      <c r="O376" s="263"/>
      <c r="P376" s="263"/>
      <c r="Q376" s="263"/>
      <c r="R376" s="263"/>
      <c r="S376" s="263"/>
      <c r="T376" s="264"/>
      <c r="AT376" s="265" t="s">
        <v>173</v>
      </c>
      <c r="AU376" s="265" t="s">
        <v>82</v>
      </c>
      <c r="AV376" s="13" t="s">
        <v>171</v>
      </c>
      <c r="AW376" s="13" t="s">
        <v>35</v>
      </c>
      <c r="AX376" s="13" t="s">
        <v>80</v>
      </c>
      <c r="AY376" s="265" t="s">
        <v>164</v>
      </c>
    </row>
    <row r="377" s="1" customFormat="1" ht="25.5" customHeight="1">
      <c r="B377" s="46"/>
      <c r="C377" s="221" t="s">
        <v>467</v>
      </c>
      <c r="D377" s="221" t="s">
        <v>166</v>
      </c>
      <c r="E377" s="222" t="s">
        <v>706</v>
      </c>
      <c r="F377" s="223" t="s">
        <v>707</v>
      </c>
      <c r="G377" s="224" t="s">
        <v>228</v>
      </c>
      <c r="H377" s="225">
        <v>0.076999999999999999</v>
      </c>
      <c r="I377" s="226"/>
      <c r="J377" s="227">
        <f>ROUND(I377*H377,2)</f>
        <v>0</v>
      </c>
      <c r="K377" s="223" t="s">
        <v>170</v>
      </c>
      <c r="L377" s="72"/>
      <c r="M377" s="228" t="s">
        <v>21</v>
      </c>
      <c r="N377" s="229" t="s">
        <v>43</v>
      </c>
      <c r="O377" s="47"/>
      <c r="P377" s="230">
        <f>O377*H377</f>
        <v>0</v>
      </c>
      <c r="Q377" s="230">
        <v>0</v>
      </c>
      <c r="R377" s="230">
        <f>Q377*H377</f>
        <v>0</v>
      </c>
      <c r="S377" s="230">
        <v>0</v>
      </c>
      <c r="T377" s="231">
        <f>S377*H377</f>
        <v>0</v>
      </c>
      <c r="AR377" s="24" t="s">
        <v>193</v>
      </c>
      <c r="AT377" s="24" t="s">
        <v>166</v>
      </c>
      <c r="AU377" s="24" t="s">
        <v>82</v>
      </c>
      <c r="AY377" s="24" t="s">
        <v>164</v>
      </c>
      <c r="BE377" s="232">
        <f>IF(N377="základní",J377,0)</f>
        <v>0</v>
      </c>
      <c r="BF377" s="232">
        <f>IF(N377="snížená",J377,0)</f>
        <v>0</v>
      </c>
      <c r="BG377" s="232">
        <f>IF(N377="zákl. přenesená",J377,0)</f>
        <v>0</v>
      </c>
      <c r="BH377" s="232">
        <f>IF(N377="sníž. přenesená",J377,0)</f>
        <v>0</v>
      </c>
      <c r="BI377" s="232">
        <f>IF(N377="nulová",J377,0)</f>
        <v>0</v>
      </c>
      <c r="BJ377" s="24" t="s">
        <v>80</v>
      </c>
      <c r="BK377" s="232">
        <f>ROUND(I377*H377,2)</f>
        <v>0</v>
      </c>
      <c r="BL377" s="24" t="s">
        <v>193</v>
      </c>
      <c r="BM377" s="24" t="s">
        <v>1287</v>
      </c>
    </row>
    <row r="378" s="1" customFormat="1" ht="38.25" customHeight="1">
      <c r="B378" s="46"/>
      <c r="C378" s="221" t="s">
        <v>474</v>
      </c>
      <c r="D378" s="221" t="s">
        <v>166</v>
      </c>
      <c r="E378" s="222" t="s">
        <v>710</v>
      </c>
      <c r="F378" s="223" t="s">
        <v>711</v>
      </c>
      <c r="G378" s="224" t="s">
        <v>228</v>
      </c>
      <c r="H378" s="225">
        <v>0.076999999999999999</v>
      </c>
      <c r="I378" s="226"/>
      <c r="J378" s="227">
        <f>ROUND(I378*H378,2)</f>
        <v>0</v>
      </c>
      <c r="K378" s="223" t="s">
        <v>170</v>
      </c>
      <c r="L378" s="72"/>
      <c r="M378" s="228" t="s">
        <v>21</v>
      </c>
      <c r="N378" s="290" t="s">
        <v>43</v>
      </c>
      <c r="O378" s="291"/>
      <c r="P378" s="292">
        <f>O378*H378</f>
        <v>0</v>
      </c>
      <c r="Q378" s="292">
        <v>0</v>
      </c>
      <c r="R378" s="292">
        <f>Q378*H378</f>
        <v>0</v>
      </c>
      <c r="S378" s="292">
        <v>0</v>
      </c>
      <c r="T378" s="293">
        <f>S378*H378</f>
        <v>0</v>
      </c>
      <c r="AR378" s="24" t="s">
        <v>193</v>
      </c>
      <c r="AT378" s="24" t="s">
        <v>166</v>
      </c>
      <c r="AU378" s="24" t="s">
        <v>82</v>
      </c>
      <c r="AY378" s="24" t="s">
        <v>164</v>
      </c>
      <c r="BE378" s="232">
        <f>IF(N378="základní",J378,0)</f>
        <v>0</v>
      </c>
      <c r="BF378" s="232">
        <f>IF(N378="snížená",J378,0)</f>
        <v>0</v>
      </c>
      <c r="BG378" s="232">
        <f>IF(N378="zákl. přenesená",J378,0)</f>
        <v>0</v>
      </c>
      <c r="BH378" s="232">
        <f>IF(N378="sníž. přenesená",J378,0)</f>
        <v>0</v>
      </c>
      <c r="BI378" s="232">
        <f>IF(N378="nulová",J378,0)</f>
        <v>0</v>
      </c>
      <c r="BJ378" s="24" t="s">
        <v>80</v>
      </c>
      <c r="BK378" s="232">
        <f>ROUND(I378*H378,2)</f>
        <v>0</v>
      </c>
      <c r="BL378" s="24" t="s">
        <v>193</v>
      </c>
      <c r="BM378" s="24" t="s">
        <v>1288</v>
      </c>
    </row>
    <row r="379" s="1" customFormat="1" ht="6.96" customHeight="1">
      <c r="B379" s="67"/>
      <c r="C379" s="68"/>
      <c r="D379" s="68"/>
      <c r="E379" s="68"/>
      <c r="F379" s="68"/>
      <c r="G379" s="68"/>
      <c r="H379" s="68"/>
      <c r="I379" s="166"/>
      <c r="J379" s="68"/>
      <c r="K379" s="68"/>
      <c r="L379" s="72"/>
    </row>
  </sheetData>
  <sheetProtection sheet="1" autoFilter="0" formatColumns="0" formatRows="0" objects="1" scenarios="1" spinCount="100000" saltValue="OV17DwJv76iXxc0NYNvBiiTbOyifamHsEp4yieKbLJb8VW5bwI7/VsJHgq4RFhQ9wps6CYXyrzzFKbnc+RS5Cg==" hashValue="IKSJVlTRUvTii+5FL8irZH8UOo0TdvjBn0mpXGCKiAqWjRsZ0cNn20voXFzc1M56x4Xzr4UMW9wytZDilZeROQ==" algorithmName="SHA-512" password="CC35"/>
  <autoFilter ref="C85:K378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110</v>
      </c>
      <c r="G1" s="139" t="s">
        <v>111</v>
      </c>
      <c r="H1" s="139"/>
      <c r="I1" s="140"/>
      <c r="J1" s="139" t="s">
        <v>112</v>
      </c>
      <c r="K1" s="138" t="s">
        <v>113</v>
      </c>
      <c r="L1" s="139" t="s">
        <v>114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103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82</v>
      </c>
    </row>
    <row r="4" ht="36.96" customHeight="1">
      <c r="B4" s="28"/>
      <c r="C4" s="29"/>
      <c r="D4" s="30" t="s">
        <v>115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Oprava podlah v dílnách areálu TSS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116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1289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26. 7. 2017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">
        <v>21</v>
      </c>
      <c r="K14" s="51"/>
    </row>
    <row r="15" s="1" customFormat="1" ht="18" customHeight="1">
      <c r="B15" s="46"/>
      <c r="C15" s="47"/>
      <c r="D15" s="47"/>
      <c r="E15" s="35" t="s">
        <v>29</v>
      </c>
      <c r="F15" s="47"/>
      <c r="G15" s="47"/>
      <c r="H15" s="47"/>
      <c r="I15" s="146" t="s">
        <v>30</v>
      </c>
      <c r="J15" s="35" t="s">
        <v>21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">
        <v>21</v>
      </c>
      <c r="K20" s="51"/>
    </row>
    <row r="21" s="1" customFormat="1" ht="18" customHeight="1">
      <c r="B21" s="46"/>
      <c r="C21" s="47"/>
      <c r="D21" s="47"/>
      <c r="E21" s="35" t="s">
        <v>34</v>
      </c>
      <c r="F21" s="47"/>
      <c r="G21" s="47"/>
      <c r="H21" s="47"/>
      <c r="I21" s="146" t="s">
        <v>30</v>
      </c>
      <c r="J21" s="35" t="s">
        <v>21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36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38</v>
      </c>
      <c r="E27" s="47"/>
      <c r="F27" s="47"/>
      <c r="G27" s="47"/>
      <c r="H27" s="47"/>
      <c r="I27" s="144"/>
      <c r="J27" s="155">
        <f>ROUND(J93,2)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40</v>
      </c>
      <c r="G29" s="47"/>
      <c r="H29" s="47"/>
      <c r="I29" s="156" t="s">
        <v>39</v>
      </c>
      <c r="J29" s="52" t="s">
        <v>41</v>
      </c>
      <c r="K29" s="51"/>
    </row>
    <row r="30" s="1" customFormat="1" ht="14.4" customHeight="1">
      <c r="B30" s="46"/>
      <c r="C30" s="47"/>
      <c r="D30" s="55" t="s">
        <v>42</v>
      </c>
      <c r="E30" s="55" t="s">
        <v>43</v>
      </c>
      <c r="F30" s="157">
        <f>ROUND(SUM(BE93:BE671), 2)</f>
        <v>0</v>
      </c>
      <c r="G30" s="47"/>
      <c r="H30" s="47"/>
      <c r="I30" s="158">
        <v>0.20999999999999999</v>
      </c>
      <c r="J30" s="157">
        <f>ROUND(ROUND((SUM(BE93:BE671)), 2)*I30, 2)</f>
        <v>0</v>
      </c>
      <c r="K30" s="51"/>
    </row>
    <row r="31" s="1" customFormat="1" ht="14.4" customHeight="1">
      <c r="B31" s="46"/>
      <c r="C31" s="47"/>
      <c r="D31" s="47"/>
      <c r="E31" s="55" t="s">
        <v>44</v>
      </c>
      <c r="F31" s="157">
        <f>ROUND(SUM(BF93:BF671), 2)</f>
        <v>0</v>
      </c>
      <c r="G31" s="47"/>
      <c r="H31" s="47"/>
      <c r="I31" s="158">
        <v>0.14999999999999999</v>
      </c>
      <c r="J31" s="157">
        <f>ROUND(ROUND((SUM(BF93:BF671)),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45</v>
      </c>
      <c r="F32" s="157">
        <f>ROUND(SUM(BG93:BG671),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46</v>
      </c>
      <c r="F33" s="157">
        <f>ROUND(SUM(BH93:BH671),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47</v>
      </c>
      <c r="F34" s="157">
        <f>ROUND(SUM(BI93:BI671),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48</v>
      </c>
      <c r="E36" s="98"/>
      <c r="F36" s="98"/>
      <c r="G36" s="161" t="s">
        <v>49</v>
      </c>
      <c r="H36" s="162" t="s">
        <v>50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118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Oprava podlah v dílnách areálu TSS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116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2017-133-09 - m.č.134 - dílna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ul.Soudní 988, Praha 4</v>
      </c>
      <c r="G49" s="47"/>
      <c r="H49" s="47"/>
      <c r="I49" s="146" t="s">
        <v>25</v>
      </c>
      <c r="J49" s="147" t="str">
        <f>IF(J12="","",J12)</f>
        <v>26. 7. 2017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Vězeňská služba ČR Soudní 1672/1a, Praha 4</v>
      </c>
      <c r="G51" s="47"/>
      <c r="H51" s="47"/>
      <c r="I51" s="146" t="s">
        <v>33</v>
      </c>
      <c r="J51" s="44" t="str">
        <f>E21</f>
        <v>Arch.Ing. Lubomír Hromádko, Lamačova 858,Praha 5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119</v>
      </c>
      <c r="D54" s="159"/>
      <c r="E54" s="159"/>
      <c r="F54" s="159"/>
      <c r="G54" s="159"/>
      <c r="H54" s="159"/>
      <c r="I54" s="173"/>
      <c r="J54" s="174" t="s">
        <v>120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121</v>
      </c>
      <c r="D56" s="47"/>
      <c r="E56" s="47"/>
      <c r="F56" s="47"/>
      <c r="G56" s="47"/>
      <c r="H56" s="47"/>
      <c r="I56" s="144"/>
      <c r="J56" s="155">
        <f>J93</f>
        <v>0</v>
      </c>
      <c r="K56" s="51"/>
      <c r="AU56" s="24" t="s">
        <v>122</v>
      </c>
    </row>
    <row r="57" s="7" customFormat="1" ht="24.96" customHeight="1">
      <c r="B57" s="177"/>
      <c r="C57" s="178"/>
      <c r="D57" s="179" t="s">
        <v>123</v>
      </c>
      <c r="E57" s="180"/>
      <c r="F57" s="180"/>
      <c r="G57" s="180"/>
      <c r="H57" s="180"/>
      <c r="I57" s="181"/>
      <c r="J57" s="182">
        <f>J94</f>
        <v>0</v>
      </c>
      <c r="K57" s="183"/>
    </row>
    <row r="58" s="8" customFormat="1" ht="19.92" customHeight="1">
      <c r="B58" s="184"/>
      <c r="C58" s="185"/>
      <c r="D58" s="186" t="s">
        <v>124</v>
      </c>
      <c r="E58" s="187"/>
      <c r="F58" s="187"/>
      <c r="G58" s="187"/>
      <c r="H58" s="187"/>
      <c r="I58" s="188"/>
      <c r="J58" s="189">
        <f>J95</f>
        <v>0</v>
      </c>
      <c r="K58" s="190"/>
    </row>
    <row r="59" s="8" customFormat="1" ht="19.92" customHeight="1">
      <c r="B59" s="184"/>
      <c r="C59" s="185"/>
      <c r="D59" s="186" t="s">
        <v>125</v>
      </c>
      <c r="E59" s="187"/>
      <c r="F59" s="187"/>
      <c r="G59" s="187"/>
      <c r="H59" s="187"/>
      <c r="I59" s="188"/>
      <c r="J59" s="189">
        <f>J102</f>
        <v>0</v>
      </c>
      <c r="K59" s="190"/>
    </row>
    <row r="60" s="8" customFormat="1" ht="19.92" customHeight="1">
      <c r="B60" s="184"/>
      <c r="C60" s="185"/>
      <c r="D60" s="186" t="s">
        <v>126</v>
      </c>
      <c r="E60" s="187"/>
      <c r="F60" s="187"/>
      <c r="G60" s="187"/>
      <c r="H60" s="187"/>
      <c r="I60" s="188"/>
      <c r="J60" s="189">
        <f>J109</f>
        <v>0</v>
      </c>
      <c r="K60" s="190"/>
    </row>
    <row r="61" s="8" customFormat="1" ht="19.92" customHeight="1">
      <c r="B61" s="184"/>
      <c r="C61" s="185"/>
      <c r="D61" s="186" t="s">
        <v>127</v>
      </c>
      <c r="E61" s="187"/>
      <c r="F61" s="187"/>
      <c r="G61" s="187"/>
      <c r="H61" s="187"/>
      <c r="I61" s="188"/>
      <c r="J61" s="189">
        <f>J147</f>
        <v>0</v>
      </c>
      <c r="K61" s="190"/>
    </row>
    <row r="62" s="8" customFormat="1" ht="19.92" customHeight="1">
      <c r="B62" s="184"/>
      <c r="C62" s="185"/>
      <c r="D62" s="186" t="s">
        <v>128</v>
      </c>
      <c r="E62" s="187"/>
      <c r="F62" s="187"/>
      <c r="G62" s="187"/>
      <c r="H62" s="187"/>
      <c r="I62" s="188"/>
      <c r="J62" s="189">
        <f>J173</f>
        <v>0</v>
      </c>
      <c r="K62" s="190"/>
    </row>
    <row r="63" s="8" customFormat="1" ht="19.92" customHeight="1">
      <c r="B63" s="184"/>
      <c r="C63" s="185"/>
      <c r="D63" s="186" t="s">
        <v>130</v>
      </c>
      <c r="E63" s="187"/>
      <c r="F63" s="187"/>
      <c r="G63" s="187"/>
      <c r="H63" s="187"/>
      <c r="I63" s="188"/>
      <c r="J63" s="189">
        <f>J220</f>
        <v>0</v>
      </c>
      <c r="K63" s="190"/>
    </row>
    <row r="64" s="8" customFormat="1" ht="19.92" customHeight="1">
      <c r="B64" s="184"/>
      <c r="C64" s="185"/>
      <c r="D64" s="186" t="s">
        <v>132</v>
      </c>
      <c r="E64" s="187"/>
      <c r="F64" s="187"/>
      <c r="G64" s="187"/>
      <c r="H64" s="187"/>
      <c r="I64" s="188"/>
      <c r="J64" s="189">
        <f>J303</f>
        <v>0</v>
      </c>
      <c r="K64" s="190"/>
    </row>
    <row r="65" s="8" customFormat="1" ht="19.92" customHeight="1">
      <c r="B65" s="184"/>
      <c r="C65" s="185"/>
      <c r="D65" s="186" t="s">
        <v>133</v>
      </c>
      <c r="E65" s="187"/>
      <c r="F65" s="187"/>
      <c r="G65" s="187"/>
      <c r="H65" s="187"/>
      <c r="I65" s="188"/>
      <c r="J65" s="189">
        <f>J316</f>
        <v>0</v>
      </c>
      <c r="K65" s="190"/>
    </row>
    <row r="66" s="8" customFormat="1" ht="19.92" customHeight="1">
      <c r="B66" s="184"/>
      <c r="C66" s="185"/>
      <c r="D66" s="186" t="s">
        <v>134</v>
      </c>
      <c r="E66" s="187"/>
      <c r="F66" s="187"/>
      <c r="G66" s="187"/>
      <c r="H66" s="187"/>
      <c r="I66" s="188"/>
      <c r="J66" s="189">
        <f>J356</f>
        <v>0</v>
      </c>
      <c r="K66" s="190"/>
    </row>
    <row r="67" s="8" customFormat="1" ht="19.92" customHeight="1">
      <c r="B67" s="184"/>
      <c r="C67" s="185"/>
      <c r="D67" s="186" t="s">
        <v>135</v>
      </c>
      <c r="E67" s="187"/>
      <c r="F67" s="187"/>
      <c r="G67" s="187"/>
      <c r="H67" s="187"/>
      <c r="I67" s="188"/>
      <c r="J67" s="189">
        <f>J410</f>
        <v>0</v>
      </c>
      <c r="K67" s="190"/>
    </row>
    <row r="68" s="8" customFormat="1" ht="19.92" customHeight="1">
      <c r="B68" s="184"/>
      <c r="C68" s="185"/>
      <c r="D68" s="186" t="s">
        <v>138</v>
      </c>
      <c r="E68" s="187"/>
      <c r="F68" s="187"/>
      <c r="G68" s="187"/>
      <c r="H68" s="187"/>
      <c r="I68" s="188"/>
      <c r="J68" s="189">
        <f>J423</f>
        <v>0</v>
      </c>
      <c r="K68" s="190"/>
    </row>
    <row r="69" s="8" customFormat="1" ht="19.92" customHeight="1">
      <c r="B69" s="184"/>
      <c r="C69" s="185"/>
      <c r="D69" s="186" t="s">
        <v>139</v>
      </c>
      <c r="E69" s="187"/>
      <c r="F69" s="187"/>
      <c r="G69" s="187"/>
      <c r="H69" s="187"/>
      <c r="I69" s="188"/>
      <c r="J69" s="189">
        <f>J438</f>
        <v>0</v>
      </c>
      <c r="K69" s="190"/>
    </row>
    <row r="70" s="7" customFormat="1" ht="24.96" customHeight="1">
      <c r="B70" s="177"/>
      <c r="C70" s="178"/>
      <c r="D70" s="179" t="s">
        <v>140</v>
      </c>
      <c r="E70" s="180"/>
      <c r="F70" s="180"/>
      <c r="G70" s="180"/>
      <c r="H70" s="180"/>
      <c r="I70" s="181"/>
      <c r="J70" s="182">
        <f>J440</f>
        <v>0</v>
      </c>
      <c r="K70" s="183"/>
    </row>
    <row r="71" s="8" customFormat="1" ht="19.92" customHeight="1">
      <c r="B71" s="184"/>
      <c r="C71" s="185"/>
      <c r="D71" s="186" t="s">
        <v>141</v>
      </c>
      <c r="E71" s="187"/>
      <c r="F71" s="187"/>
      <c r="G71" s="187"/>
      <c r="H71" s="187"/>
      <c r="I71" s="188"/>
      <c r="J71" s="189">
        <f>J441</f>
        <v>0</v>
      </c>
      <c r="K71" s="190"/>
    </row>
    <row r="72" s="8" customFormat="1" ht="19.92" customHeight="1">
      <c r="B72" s="184"/>
      <c r="C72" s="185"/>
      <c r="D72" s="186" t="s">
        <v>1290</v>
      </c>
      <c r="E72" s="187"/>
      <c r="F72" s="187"/>
      <c r="G72" s="187"/>
      <c r="H72" s="187"/>
      <c r="I72" s="188"/>
      <c r="J72" s="189">
        <f>J516</f>
        <v>0</v>
      </c>
      <c r="K72" s="190"/>
    </row>
    <row r="73" s="8" customFormat="1" ht="19.92" customHeight="1">
      <c r="B73" s="184"/>
      <c r="C73" s="185"/>
      <c r="D73" s="186" t="s">
        <v>143</v>
      </c>
      <c r="E73" s="187"/>
      <c r="F73" s="187"/>
      <c r="G73" s="187"/>
      <c r="H73" s="187"/>
      <c r="I73" s="188"/>
      <c r="J73" s="189">
        <f>J524</f>
        <v>0</v>
      </c>
      <c r="K73" s="190"/>
    </row>
    <row r="74" s="1" customFormat="1" ht="21.84" customHeight="1">
      <c r="B74" s="46"/>
      <c r="C74" s="47"/>
      <c r="D74" s="47"/>
      <c r="E74" s="47"/>
      <c r="F74" s="47"/>
      <c r="G74" s="47"/>
      <c r="H74" s="47"/>
      <c r="I74" s="144"/>
      <c r="J74" s="47"/>
      <c r="K74" s="51"/>
    </row>
    <row r="75" s="1" customFormat="1" ht="6.96" customHeight="1">
      <c r="B75" s="67"/>
      <c r="C75" s="68"/>
      <c r="D75" s="68"/>
      <c r="E75" s="68"/>
      <c r="F75" s="68"/>
      <c r="G75" s="68"/>
      <c r="H75" s="68"/>
      <c r="I75" s="166"/>
      <c r="J75" s="68"/>
      <c r="K75" s="69"/>
    </row>
    <row r="79" s="1" customFormat="1" ht="6.96" customHeight="1">
      <c r="B79" s="70"/>
      <c r="C79" s="71"/>
      <c r="D79" s="71"/>
      <c r="E79" s="71"/>
      <c r="F79" s="71"/>
      <c r="G79" s="71"/>
      <c r="H79" s="71"/>
      <c r="I79" s="169"/>
      <c r="J79" s="71"/>
      <c r="K79" s="71"/>
      <c r="L79" s="72"/>
    </row>
    <row r="80" s="1" customFormat="1" ht="36.96" customHeight="1">
      <c r="B80" s="46"/>
      <c r="C80" s="73" t="s">
        <v>148</v>
      </c>
      <c r="D80" s="74"/>
      <c r="E80" s="74"/>
      <c r="F80" s="74"/>
      <c r="G80" s="74"/>
      <c r="H80" s="74"/>
      <c r="I80" s="191"/>
      <c r="J80" s="74"/>
      <c r="K80" s="74"/>
      <c r="L80" s="72"/>
    </row>
    <row r="81" s="1" customFormat="1" ht="6.96" customHeight="1">
      <c r="B81" s="46"/>
      <c r="C81" s="74"/>
      <c r="D81" s="74"/>
      <c r="E81" s="74"/>
      <c r="F81" s="74"/>
      <c r="G81" s="74"/>
      <c r="H81" s="74"/>
      <c r="I81" s="191"/>
      <c r="J81" s="74"/>
      <c r="K81" s="74"/>
      <c r="L81" s="72"/>
    </row>
    <row r="82" s="1" customFormat="1" ht="14.4" customHeight="1">
      <c r="B82" s="46"/>
      <c r="C82" s="76" t="s">
        <v>18</v>
      </c>
      <c r="D82" s="74"/>
      <c r="E82" s="74"/>
      <c r="F82" s="74"/>
      <c r="G82" s="74"/>
      <c r="H82" s="74"/>
      <c r="I82" s="191"/>
      <c r="J82" s="74"/>
      <c r="K82" s="74"/>
      <c r="L82" s="72"/>
    </row>
    <row r="83" s="1" customFormat="1" ht="16.5" customHeight="1">
      <c r="B83" s="46"/>
      <c r="C83" s="74"/>
      <c r="D83" s="74"/>
      <c r="E83" s="192" t="str">
        <f>E7</f>
        <v>Oprava podlah v dílnách areálu TSS</v>
      </c>
      <c r="F83" s="76"/>
      <c r="G83" s="76"/>
      <c r="H83" s="76"/>
      <c r="I83" s="191"/>
      <c r="J83" s="74"/>
      <c r="K83" s="74"/>
      <c r="L83" s="72"/>
    </row>
    <row r="84" s="1" customFormat="1" ht="14.4" customHeight="1">
      <c r="B84" s="46"/>
      <c r="C84" s="76" t="s">
        <v>116</v>
      </c>
      <c r="D84" s="74"/>
      <c r="E84" s="74"/>
      <c r="F84" s="74"/>
      <c r="G84" s="74"/>
      <c r="H84" s="74"/>
      <c r="I84" s="191"/>
      <c r="J84" s="74"/>
      <c r="K84" s="74"/>
      <c r="L84" s="72"/>
    </row>
    <row r="85" s="1" customFormat="1" ht="17.25" customHeight="1">
      <c r="B85" s="46"/>
      <c r="C85" s="74"/>
      <c r="D85" s="74"/>
      <c r="E85" s="82" t="str">
        <f>E9</f>
        <v>2017-133-09 - m.č.134 - dílna</v>
      </c>
      <c r="F85" s="74"/>
      <c r="G85" s="74"/>
      <c r="H85" s="74"/>
      <c r="I85" s="191"/>
      <c r="J85" s="74"/>
      <c r="K85" s="74"/>
      <c r="L85" s="72"/>
    </row>
    <row r="86" s="1" customFormat="1" ht="6.96" customHeight="1">
      <c r="B86" s="46"/>
      <c r="C86" s="74"/>
      <c r="D86" s="74"/>
      <c r="E86" s="74"/>
      <c r="F86" s="74"/>
      <c r="G86" s="74"/>
      <c r="H86" s="74"/>
      <c r="I86" s="191"/>
      <c r="J86" s="74"/>
      <c r="K86" s="74"/>
      <c r="L86" s="72"/>
    </row>
    <row r="87" s="1" customFormat="1" ht="18" customHeight="1">
      <c r="B87" s="46"/>
      <c r="C87" s="76" t="s">
        <v>23</v>
      </c>
      <c r="D87" s="74"/>
      <c r="E87" s="74"/>
      <c r="F87" s="193" t="str">
        <f>F12</f>
        <v>ul.Soudní 988, Praha 4</v>
      </c>
      <c r="G87" s="74"/>
      <c r="H87" s="74"/>
      <c r="I87" s="194" t="s">
        <v>25</v>
      </c>
      <c r="J87" s="85" t="str">
        <f>IF(J12="","",J12)</f>
        <v>26. 7. 2017</v>
      </c>
      <c r="K87" s="74"/>
      <c r="L87" s="72"/>
    </row>
    <row r="88" s="1" customFormat="1" ht="6.96" customHeight="1">
      <c r="B88" s="46"/>
      <c r="C88" s="74"/>
      <c r="D88" s="74"/>
      <c r="E88" s="74"/>
      <c r="F88" s="74"/>
      <c r="G88" s="74"/>
      <c r="H88" s="74"/>
      <c r="I88" s="191"/>
      <c r="J88" s="74"/>
      <c r="K88" s="74"/>
      <c r="L88" s="72"/>
    </row>
    <row r="89" s="1" customFormat="1">
      <c r="B89" s="46"/>
      <c r="C89" s="76" t="s">
        <v>27</v>
      </c>
      <c r="D89" s="74"/>
      <c r="E89" s="74"/>
      <c r="F89" s="193" t="str">
        <f>E15</f>
        <v>Vězeňská služba ČR Soudní 1672/1a, Praha 4</v>
      </c>
      <c r="G89" s="74"/>
      <c r="H89" s="74"/>
      <c r="I89" s="194" t="s">
        <v>33</v>
      </c>
      <c r="J89" s="193" t="str">
        <f>E21</f>
        <v>Arch.Ing. Lubomír Hromádko, Lamačova 858,Praha 5</v>
      </c>
      <c r="K89" s="74"/>
      <c r="L89" s="72"/>
    </row>
    <row r="90" s="1" customFormat="1" ht="14.4" customHeight="1">
      <c r="B90" s="46"/>
      <c r="C90" s="76" t="s">
        <v>31</v>
      </c>
      <c r="D90" s="74"/>
      <c r="E90" s="74"/>
      <c r="F90" s="193" t="str">
        <f>IF(E18="","",E18)</f>
        <v/>
      </c>
      <c r="G90" s="74"/>
      <c r="H90" s="74"/>
      <c r="I90" s="191"/>
      <c r="J90" s="74"/>
      <c r="K90" s="74"/>
      <c r="L90" s="72"/>
    </row>
    <row r="91" s="1" customFormat="1" ht="10.32" customHeight="1">
      <c r="B91" s="46"/>
      <c r="C91" s="74"/>
      <c r="D91" s="74"/>
      <c r="E91" s="74"/>
      <c r="F91" s="74"/>
      <c r="G91" s="74"/>
      <c r="H91" s="74"/>
      <c r="I91" s="191"/>
      <c r="J91" s="74"/>
      <c r="K91" s="74"/>
      <c r="L91" s="72"/>
    </row>
    <row r="92" s="9" customFormat="1" ht="29.28" customHeight="1">
      <c r="B92" s="195"/>
      <c r="C92" s="196" t="s">
        <v>149</v>
      </c>
      <c r="D92" s="197" t="s">
        <v>57</v>
      </c>
      <c r="E92" s="197" t="s">
        <v>53</v>
      </c>
      <c r="F92" s="197" t="s">
        <v>150</v>
      </c>
      <c r="G92" s="197" t="s">
        <v>151</v>
      </c>
      <c r="H92" s="197" t="s">
        <v>152</v>
      </c>
      <c r="I92" s="198" t="s">
        <v>153</v>
      </c>
      <c r="J92" s="197" t="s">
        <v>120</v>
      </c>
      <c r="K92" s="199" t="s">
        <v>154</v>
      </c>
      <c r="L92" s="200"/>
      <c r="M92" s="102" t="s">
        <v>155</v>
      </c>
      <c r="N92" s="103" t="s">
        <v>42</v>
      </c>
      <c r="O92" s="103" t="s">
        <v>156</v>
      </c>
      <c r="P92" s="103" t="s">
        <v>157</v>
      </c>
      <c r="Q92" s="103" t="s">
        <v>158</v>
      </c>
      <c r="R92" s="103" t="s">
        <v>159</v>
      </c>
      <c r="S92" s="103" t="s">
        <v>160</v>
      </c>
      <c r="T92" s="104" t="s">
        <v>161</v>
      </c>
    </row>
    <row r="93" s="1" customFormat="1" ht="29.28" customHeight="1">
      <c r="B93" s="46"/>
      <c r="C93" s="108" t="s">
        <v>121</v>
      </c>
      <c r="D93" s="74"/>
      <c r="E93" s="74"/>
      <c r="F93" s="74"/>
      <c r="G93" s="74"/>
      <c r="H93" s="74"/>
      <c r="I93" s="191"/>
      <c r="J93" s="201">
        <f>BK93</f>
        <v>0</v>
      </c>
      <c r="K93" s="74"/>
      <c r="L93" s="72"/>
      <c r="M93" s="105"/>
      <c r="N93" s="106"/>
      <c r="O93" s="106"/>
      <c r="P93" s="202">
        <f>P94+P440</f>
        <v>0</v>
      </c>
      <c r="Q93" s="106"/>
      <c r="R93" s="202">
        <f>R94+R440</f>
        <v>16.665532251201</v>
      </c>
      <c r="S93" s="106"/>
      <c r="T93" s="203">
        <f>T94+T440</f>
        <v>40.439399999999999</v>
      </c>
      <c r="AT93" s="24" t="s">
        <v>71</v>
      </c>
      <c r="AU93" s="24" t="s">
        <v>122</v>
      </c>
      <c r="BK93" s="204">
        <f>BK94+BK440</f>
        <v>0</v>
      </c>
    </row>
    <row r="94" s="10" customFormat="1" ht="37.44" customHeight="1">
      <c r="B94" s="205"/>
      <c r="C94" s="206"/>
      <c r="D94" s="207" t="s">
        <v>71</v>
      </c>
      <c r="E94" s="208" t="s">
        <v>162</v>
      </c>
      <c r="F94" s="208" t="s">
        <v>163</v>
      </c>
      <c r="G94" s="206"/>
      <c r="H94" s="206"/>
      <c r="I94" s="209"/>
      <c r="J94" s="210">
        <f>BK94</f>
        <v>0</v>
      </c>
      <c r="K94" s="206"/>
      <c r="L94" s="211"/>
      <c r="M94" s="212"/>
      <c r="N94" s="213"/>
      <c r="O94" s="213"/>
      <c r="P94" s="214">
        <f>P95+P102+P109+P147+P173+P220+P303+P316+P356+P410+P423+P438</f>
        <v>0</v>
      </c>
      <c r="Q94" s="213"/>
      <c r="R94" s="214">
        <f>R95+R102+R109+R147+R173+R220+R303+R316+R356+R410+R423+R438</f>
        <v>10.260053058201001</v>
      </c>
      <c r="S94" s="213"/>
      <c r="T94" s="215">
        <f>T95+T102+T109+T147+T173+T220+T303+T316+T356+T410+T423+T438</f>
        <v>40.439399999999999</v>
      </c>
      <c r="AR94" s="216" t="s">
        <v>80</v>
      </c>
      <c r="AT94" s="217" t="s">
        <v>71</v>
      </c>
      <c r="AU94" s="217" t="s">
        <v>72</v>
      </c>
      <c r="AY94" s="216" t="s">
        <v>164</v>
      </c>
      <c r="BK94" s="218">
        <f>BK95+BK102+BK109+BK147+BK173+BK220+BK303+BK316+BK356+BK410+BK423+BK438</f>
        <v>0</v>
      </c>
    </row>
    <row r="95" s="10" customFormat="1" ht="19.92" customHeight="1">
      <c r="B95" s="205"/>
      <c r="C95" s="206"/>
      <c r="D95" s="207" t="s">
        <v>71</v>
      </c>
      <c r="E95" s="219" t="s">
        <v>80</v>
      </c>
      <c r="F95" s="219" t="s">
        <v>165</v>
      </c>
      <c r="G95" s="206"/>
      <c r="H95" s="206"/>
      <c r="I95" s="209"/>
      <c r="J95" s="220">
        <f>BK95</f>
        <v>0</v>
      </c>
      <c r="K95" s="206"/>
      <c r="L95" s="211"/>
      <c r="M95" s="212"/>
      <c r="N95" s="213"/>
      <c r="O95" s="213"/>
      <c r="P95" s="214">
        <f>SUM(P96:P101)</f>
        <v>0</v>
      </c>
      <c r="Q95" s="213"/>
      <c r="R95" s="214">
        <f>SUM(R96:R101)</f>
        <v>0.019560000000000001</v>
      </c>
      <c r="S95" s="213"/>
      <c r="T95" s="215">
        <f>SUM(T96:T101)</f>
        <v>37.652999999999999</v>
      </c>
      <c r="AR95" s="216" t="s">
        <v>80</v>
      </c>
      <c r="AT95" s="217" t="s">
        <v>71</v>
      </c>
      <c r="AU95" s="217" t="s">
        <v>80</v>
      </c>
      <c r="AY95" s="216" t="s">
        <v>164</v>
      </c>
      <c r="BK95" s="218">
        <f>SUM(BK96:BK101)</f>
        <v>0</v>
      </c>
    </row>
    <row r="96" s="1" customFormat="1" ht="38.25" customHeight="1">
      <c r="B96" s="46"/>
      <c r="C96" s="221" t="s">
        <v>80</v>
      </c>
      <c r="D96" s="221" t="s">
        <v>166</v>
      </c>
      <c r="E96" s="222" t="s">
        <v>167</v>
      </c>
      <c r="F96" s="223" t="s">
        <v>826</v>
      </c>
      <c r="G96" s="224" t="s">
        <v>169</v>
      </c>
      <c r="H96" s="225">
        <v>489</v>
      </c>
      <c r="I96" s="226"/>
      <c r="J96" s="227">
        <f>ROUND(I96*H96,2)</f>
        <v>0</v>
      </c>
      <c r="K96" s="223" t="s">
        <v>170</v>
      </c>
      <c r="L96" s="72"/>
      <c r="M96" s="228" t="s">
        <v>21</v>
      </c>
      <c r="N96" s="229" t="s">
        <v>43</v>
      </c>
      <c r="O96" s="47"/>
      <c r="P96" s="230">
        <f>O96*H96</f>
        <v>0</v>
      </c>
      <c r="Q96" s="230">
        <v>4.0000000000000003E-05</v>
      </c>
      <c r="R96" s="230">
        <f>Q96*H96</f>
        <v>0.019560000000000001</v>
      </c>
      <c r="S96" s="230">
        <v>0.076999999999999999</v>
      </c>
      <c r="T96" s="231">
        <f>S96*H96</f>
        <v>37.652999999999999</v>
      </c>
      <c r="AR96" s="24" t="s">
        <v>171</v>
      </c>
      <c r="AT96" s="24" t="s">
        <v>166</v>
      </c>
      <c r="AU96" s="24" t="s">
        <v>82</v>
      </c>
      <c r="AY96" s="24" t="s">
        <v>164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24" t="s">
        <v>80</v>
      </c>
      <c r="BK96" s="232">
        <f>ROUND(I96*H96,2)</f>
        <v>0</v>
      </c>
      <c r="BL96" s="24" t="s">
        <v>171</v>
      </c>
      <c r="BM96" s="24" t="s">
        <v>1291</v>
      </c>
    </row>
    <row r="97" s="11" customFormat="1">
      <c r="B97" s="233"/>
      <c r="C97" s="234"/>
      <c r="D97" s="235" t="s">
        <v>173</v>
      </c>
      <c r="E97" s="236" t="s">
        <v>21</v>
      </c>
      <c r="F97" s="237" t="s">
        <v>1292</v>
      </c>
      <c r="G97" s="234"/>
      <c r="H97" s="236" t="s">
        <v>21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AT97" s="243" t="s">
        <v>173</v>
      </c>
      <c r="AU97" s="243" t="s">
        <v>82</v>
      </c>
      <c r="AV97" s="11" t="s">
        <v>80</v>
      </c>
      <c r="AW97" s="11" t="s">
        <v>35</v>
      </c>
      <c r="AX97" s="11" t="s">
        <v>72</v>
      </c>
      <c r="AY97" s="243" t="s">
        <v>164</v>
      </c>
    </row>
    <row r="98" s="11" customFormat="1">
      <c r="B98" s="233"/>
      <c r="C98" s="234"/>
      <c r="D98" s="235" t="s">
        <v>173</v>
      </c>
      <c r="E98" s="236" t="s">
        <v>21</v>
      </c>
      <c r="F98" s="237" t="s">
        <v>181</v>
      </c>
      <c r="G98" s="234"/>
      <c r="H98" s="236" t="s">
        <v>21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AT98" s="243" t="s">
        <v>173</v>
      </c>
      <c r="AU98" s="243" t="s">
        <v>82</v>
      </c>
      <c r="AV98" s="11" t="s">
        <v>80</v>
      </c>
      <c r="AW98" s="11" t="s">
        <v>35</v>
      </c>
      <c r="AX98" s="11" t="s">
        <v>72</v>
      </c>
      <c r="AY98" s="243" t="s">
        <v>164</v>
      </c>
    </row>
    <row r="99" s="12" customFormat="1">
      <c r="B99" s="244"/>
      <c r="C99" s="245"/>
      <c r="D99" s="235" t="s">
        <v>173</v>
      </c>
      <c r="E99" s="246" t="s">
        <v>21</v>
      </c>
      <c r="F99" s="247" t="s">
        <v>1293</v>
      </c>
      <c r="G99" s="245"/>
      <c r="H99" s="248">
        <v>489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AT99" s="254" t="s">
        <v>173</v>
      </c>
      <c r="AU99" s="254" t="s">
        <v>82</v>
      </c>
      <c r="AV99" s="12" t="s">
        <v>82</v>
      </c>
      <c r="AW99" s="12" t="s">
        <v>35</v>
      </c>
      <c r="AX99" s="12" t="s">
        <v>72</v>
      </c>
      <c r="AY99" s="254" t="s">
        <v>164</v>
      </c>
    </row>
    <row r="100" s="11" customFormat="1">
      <c r="B100" s="233"/>
      <c r="C100" s="234"/>
      <c r="D100" s="235" t="s">
        <v>173</v>
      </c>
      <c r="E100" s="236" t="s">
        <v>21</v>
      </c>
      <c r="F100" s="237" t="s">
        <v>182</v>
      </c>
      <c r="G100" s="234"/>
      <c r="H100" s="236" t="s">
        <v>21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AT100" s="243" t="s">
        <v>173</v>
      </c>
      <c r="AU100" s="243" t="s">
        <v>82</v>
      </c>
      <c r="AV100" s="11" t="s">
        <v>80</v>
      </c>
      <c r="AW100" s="11" t="s">
        <v>35</v>
      </c>
      <c r="AX100" s="11" t="s">
        <v>72</v>
      </c>
      <c r="AY100" s="243" t="s">
        <v>164</v>
      </c>
    </row>
    <row r="101" s="13" customFormat="1">
      <c r="B101" s="255"/>
      <c r="C101" s="256"/>
      <c r="D101" s="235" t="s">
        <v>173</v>
      </c>
      <c r="E101" s="257" t="s">
        <v>21</v>
      </c>
      <c r="F101" s="258" t="s">
        <v>177</v>
      </c>
      <c r="G101" s="256"/>
      <c r="H101" s="259">
        <v>489</v>
      </c>
      <c r="I101" s="260"/>
      <c r="J101" s="256"/>
      <c r="K101" s="256"/>
      <c r="L101" s="261"/>
      <c r="M101" s="262"/>
      <c r="N101" s="263"/>
      <c r="O101" s="263"/>
      <c r="P101" s="263"/>
      <c r="Q101" s="263"/>
      <c r="R101" s="263"/>
      <c r="S101" s="263"/>
      <c r="T101" s="264"/>
      <c r="AT101" s="265" t="s">
        <v>173</v>
      </c>
      <c r="AU101" s="265" t="s">
        <v>82</v>
      </c>
      <c r="AV101" s="13" t="s">
        <v>171</v>
      </c>
      <c r="AW101" s="13" t="s">
        <v>35</v>
      </c>
      <c r="AX101" s="13" t="s">
        <v>80</v>
      </c>
      <c r="AY101" s="265" t="s">
        <v>164</v>
      </c>
    </row>
    <row r="102" s="10" customFormat="1" ht="29.88" customHeight="1">
      <c r="B102" s="205"/>
      <c r="C102" s="206"/>
      <c r="D102" s="207" t="s">
        <v>71</v>
      </c>
      <c r="E102" s="219" t="s">
        <v>183</v>
      </c>
      <c r="F102" s="219" t="s">
        <v>184</v>
      </c>
      <c r="G102" s="206"/>
      <c r="H102" s="206"/>
      <c r="I102" s="209"/>
      <c r="J102" s="220">
        <f>BK102</f>
        <v>0</v>
      </c>
      <c r="K102" s="206"/>
      <c r="L102" s="211"/>
      <c r="M102" s="212"/>
      <c r="N102" s="213"/>
      <c r="O102" s="213"/>
      <c r="P102" s="214">
        <f>SUM(P103:P108)</f>
        <v>0</v>
      </c>
      <c r="Q102" s="213"/>
      <c r="R102" s="214">
        <f>SUM(R103:R108)</f>
        <v>0</v>
      </c>
      <c r="S102" s="213"/>
      <c r="T102" s="215">
        <f>SUM(T103:T108)</f>
        <v>0</v>
      </c>
      <c r="AR102" s="216" t="s">
        <v>80</v>
      </c>
      <c r="AT102" s="217" t="s">
        <v>71</v>
      </c>
      <c r="AU102" s="217" t="s">
        <v>80</v>
      </c>
      <c r="AY102" s="216" t="s">
        <v>164</v>
      </c>
      <c r="BK102" s="218">
        <f>SUM(BK103:BK108)</f>
        <v>0</v>
      </c>
    </row>
    <row r="103" s="1" customFormat="1" ht="25.5" customHeight="1">
      <c r="B103" s="46"/>
      <c r="C103" s="221" t="s">
        <v>82</v>
      </c>
      <c r="D103" s="221" t="s">
        <v>166</v>
      </c>
      <c r="E103" s="222" t="s">
        <v>186</v>
      </c>
      <c r="F103" s="223" t="s">
        <v>187</v>
      </c>
      <c r="G103" s="224" t="s">
        <v>188</v>
      </c>
      <c r="H103" s="225">
        <v>2.9159999999999999</v>
      </c>
      <c r="I103" s="226"/>
      <c r="J103" s="227">
        <f>ROUND(I103*H103,2)</f>
        <v>0</v>
      </c>
      <c r="K103" s="223" t="s">
        <v>170</v>
      </c>
      <c r="L103" s="72"/>
      <c r="M103" s="228" t="s">
        <v>21</v>
      </c>
      <c r="N103" s="229" t="s">
        <v>43</v>
      </c>
      <c r="O103" s="47"/>
      <c r="P103" s="230">
        <f>O103*H103</f>
        <v>0</v>
      </c>
      <c r="Q103" s="230">
        <v>0</v>
      </c>
      <c r="R103" s="230">
        <f>Q103*H103</f>
        <v>0</v>
      </c>
      <c r="S103" s="230">
        <v>0</v>
      </c>
      <c r="T103" s="231">
        <f>S103*H103</f>
        <v>0</v>
      </c>
      <c r="AR103" s="24" t="s">
        <v>171</v>
      </c>
      <c r="AT103" s="24" t="s">
        <v>166</v>
      </c>
      <c r="AU103" s="24" t="s">
        <v>82</v>
      </c>
      <c r="AY103" s="24" t="s">
        <v>164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24" t="s">
        <v>80</v>
      </c>
      <c r="BK103" s="232">
        <f>ROUND(I103*H103,2)</f>
        <v>0</v>
      </c>
      <c r="BL103" s="24" t="s">
        <v>171</v>
      </c>
      <c r="BM103" s="24" t="s">
        <v>1294</v>
      </c>
    </row>
    <row r="104" s="11" customFormat="1">
      <c r="B104" s="233"/>
      <c r="C104" s="234"/>
      <c r="D104" s="235" t="s">
        <v>173</v>
      </c>
      <c r="E104" s="236" t="s">
        <v>21</v>
      </c>
      <c r="F104" s="237" t="s">
        <v>1292</v>
      </c>
      <c r="G104" s="234"/>
      <c r="H104" s="236" t="s">
        <v>21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AT104" s="243" t="s">
        <v>173</v>
      </c>
      <c r="AU104" s="243" t="s">
        <v>82</v>
      </c>
      <c r="AV104" s="11" t="s">
        <v>80</v>
      </c>
      <c r="AW104" s="11" t="s">
        <v>35</v>
      </c>
      <c r="AX104" s="11" t="s">
        <v>72</v>
      </c>
      <c r="AY104" s="243" t="s">
        <v>164</v>
      </c>
    </row>
    <row r="105" s="11" customFormat="1">
      <c r="B105" s="233"/>
      <c r="C105" s="234"/>
      <c r="D105" s="235" t="s">
        <v>173</v>
      </c>
      <c r="E105" s="236" t="s">
        <v>21</v>
      </c>
      <c r="F105" s="237" t="s">
        <v>190</v>
      </c>
      <c r="G105" s="234"/>
      <c r="H105" s="236" t="s">
        <v>21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AT105" s="243" t="s">
        <v>173</v>
      </c>
      <c r="AU105" s="243" t="s">
        <v>82</v>
      </c>
      <c r="AV105" s="11" t="s">
        <v>80</v>
      </c>
      <c r="AW105" s="11" t="s">
        <v>35</v>
      </c>
      <c r="AX105" s="11" t="s">
        <v>72</v>
      </c>
      <c r="AY105" s="243" t="s">
        <v>164</v>
      </c>
    </row>
    <row r="106" s="11" customFormat="1">
      <c r="B106" s="233"/>
      <c r="C106" s="234"/>
      <c r="D106" s="235" t="s">
        <v>173</v>
      </c>
      <c r="E106" s="236" t="s">
        <v>21</v>
      </c>
      <c r="F106" s="237" t="s">
        <v>191</v>
      </c>
      <c r="G106" s="234"/>
      <c r="H106" s="236" t="s">
        <v>21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AT106" s="243" t="s">
        <v>173</v>
      </c>
      <c r="AU106" s="243" t="s">
        <v>82</v>
      </c>
      <c r="AV106" s="11" t="s">
        <v>80</v>
      </c>
      <c r="AW106" s="11" t="s">
        <v>35</v>
      </c>
      <c r="AX106" s="11" t="s">
        <v>72</v>
      </c>
      <c r="AY106" s="243" t="s">
        <v>164</v>
      </c>
    </row>
    <row r="107" s="12" customFormat="1">
      <c r="B107" s="244"/>
      <c r="C107" s="245"/>
      <c r="D107" s="235" t="s">
        <v>173</v>
      </c>
      <c r="E107" s="246" t="s">
        <v>21</v>
      </c>
      <c r="F107" s="247" t="s">
        <v>1295</v>
      </c>
      <c r="G107" s="245"/>
      <c r="H107" s="248">
        <v>2.9159999999999999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AT107" s="254" t="s">
        <v>173</v>
      </c>
      <c r="AU107" s="254" t="s">
        <v>82</v>
      </c>
      <c r="AV107" s="12" t="s">
        <v>82</v>
      </c>
      <c r="AW107" s="12" t="s">
        <v>35</v>
      </c>
      <c r="AX107" s="12" t="s">
        <v>72</v>
      </c>
      <c r="AY107" s="254" t="s">
        <v>164</v>
      </c>
    </row>
    <row r="108" s="13" customFormat="1">
      <c r="B108" s="255"/>
      <c r="C108" s="256"/>
      <c r="D108" s="235" t="s">
        <v>173</v>
      </c>
      <c r="E108" s="257" t="s">
        <v>21</v>
      </c>
      <c r="F108" s="258" t="s">
        <v>177</v>
      </c>
      <c r="G108" s="256"/>
      <c r="H108" s="259">
        <v>2.9159999999999999</v>
      </c>
      <c r="I108" s="260"/>
      <c r="J108" s="256"/>
      <c r="K108" s="256"/>
      <c r="L108" s="261"/>
      <c r="M108" s="262"/>
      <c r="N108" s="263"/>
      <c r="O108" s="263"/>
      <c r="P108" s="263"/>
      <c r="Q108" s="263"/>
      <c r="R108" s="263"/>
      <c r="S108" s="263"/>
      <c r="T108" s="264"/>
      <c r="AT108" s="265" t="s">
        <v>173</v>
      </c>
      <c r="AU108" s="265" t="s">
        <v>82</v>
      </c>
      <c r="AV108" s="13" t="s">
        <v>171</v>
      </c>
      <c r="AW108" s="13" t="s">
        <v>35</v>
      </c>
      <c r="AX108" s="13" t="s">
        <v>80</v>
      </c>
      <c r="AY108" s="265" t="s">
        <v>164</v>
      </c>
    </row>
    <row r="109" s="10" customFormat="1" ht="29.88" customHeight="1">
      <c r="B109" s="205"/>
      <c r="C109" s="206"/>
      <c r="D109" s="207" t="s">
        <v>71</v>
      </c>
      <c r="E109" s="219" t="s">
        <v>193</v>
      </c>
      <c r="F109" s="219" t="s">
        <v>194</v>
      </c>
      <c r="G109" s="206"/>
      <c r="H109" s="206"/>
      <c r="I109" s="209"/>
      <c r="J109" s="220">
        <f>BK109</f>
        <v>0</v>
      </c>
      <c r="K109" s="206"/>
      <c r="L109" s="211"/>
      <c r="M109" s="212"/>
      <c r="N109" s="213"/>
      <c r="O109" s="213"/>
      <c r="P109" s="214">
        <f>SUM(P110:P146)</f>
        <v>0</v>
      </c>
      <c r="Q109" s="213"/>
      <c r="R109" s="214">
        <f>SUM(R110:R146)</f>
        <v>0</v>
      </c>
      <c r="S109" s="213"/>
      <c r="T109" s="215">
        <f>SUM(T110:T146)</f>
        <v>0</v>
      </c>
      <c r="AR109" s="216" t="s">
        <v>80</v>
      </c>
      <c r="AT109" s="217" t="s">
        <v>71</v>
      </c>
      <c r="AU109" s="217" t="s">
        <v>80</v>
      </c>
      <c r="AY109" s="216" t="s">
        <v>164</v>
      </c>
      <c r="BK109" s="218">
        <f>SUM(BK110:BK146)</f>
        <v>0</v>
      </c>
    </row>
    <row r="110" s="1" customFormat="1" ht="51" customHeight="1">
      <c r="B110" s="46"/>
      <c r="C110" s="221" t="s">
        <v>185</v>
      </c>
      <c r="D110" s="221" t="s">
        <v>166</v>
      </c>
      <c r="E110" s="222" t="s">
        <v>195</v>
      </c>
      <c r="F110" s="223" t="s">
        <v>196</v>
      </c>
      <c r="G110" s="224" t="s">
        <v>188</v>
      </c>
      <c r="H110" s="225">
        <v>2.9159999999999999</v>
      </c>
      <c r="I110" s="226"/>
      <c r="J110" s="227">
        <f>ROUND(I110*H110,2)</f>
        <v>0</v>
      </c>
      <c r="K110" s="223" t="s">
        <v>170</v>
      </c>
      <c r="L110" s="72"/>
      <c r="M110" s="228" t="s">
        <v>21</v>
      </c>
      <c r="N110" s="229" t="s">
        <v>43</v>
      </c>
      <c r="O110" s="47"/>
      <c r="P110" s="230">
        <f>O110*H110</f>
        <v>0</v>
      </c>
      <c r="Q110" s="230">
        <v>0</v>
      </c>
      <c r="R110" s="230">
        <f>Q110*H110</f>
        <v>0</v>
      </c>
      <c r="S110" s="230">
        <v>0</v>
      </c>
      <c r="T110" s="231">
        <f>S110*H110</f>
        <v>0</v>
      </c>
      <c r="AR110" s="24" t="s">
        <v>171</v>
      </c>
      <c r="AT110" s="24" t="s">
        <v>166</v>
      </c>
      <c r="AU110" s="24" t="s">
        <v>82</v>
      </c>
      <c r="AY110" s="24" t="s">
        <v>164</v>
      </c>
      <c r="BE110" s="232">
        <f>IF(N110="základní",J110,0)</f>
        <v>0</v>
      </c>
      <c r="BF110" s="232">
        <f>IF(N110="snížená",J110,0)</f>
        <v>0</v>
      </c>
      <c r="BG110" s="232">
        <f>IF(N110="zákl. přenesená",J110,0)</f>
        <v>0</v>
      </c>
      <c r="BH110" s="232">
        <f>IF(N110="sníž. přenesená",J110,0)</f>
        <v>0</v>
      </c>
      <c r="BI110" s="232">
        <f>IF(N110="nulová",J110,0)</f>
        <v>0</v>
      </c>
      <c r="BJ110" s="24" t="s">
        <v>80</v>
      </c>
      <c r="BK110" s="232">
        <f>ROUND(I110*H110,2)</f>
        <v>0</v>
      </c>
      <c r="BL110" s="24" t="s">
        <v>171</v>
      </c>
      <c r="BM110" s="24" t="s">
        <v>1296</v>
      </c>
    </row>
    <row r="111" s="11" customFormat="1">
      <c r="B111" s="233"/>
      <c r="C111" s="234"/>
      <c r="D111" s="235" t="s">
        <v>173</v>
      </c>
      <c r="E111" s="236" t="s">
        <v>21</v>
      </c>
      <c r="F111" s="237" t="s">
        <v>1292</v>
      </c>
      <c r="G111" s="234"/>
      <c r="H111" s="236" t="s">
        <v>21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AT111" s="243" t="s">
        <v>173</v>
      </c>
      <c r="AU111" s="243" t="s">
        <v>82</v>
      </c>
      <c r="AV111" s="11" t="s">
        <v>80</v>
      </c>
      <c r="AW111" s="11" t="s">
        <v>35</v>
      </c>
      <c r="AX111" s="11" t="s">
        <v>72</v>
      </c>
      <c r="AY111" s="243" t="s">
        <v>164</v>
      </c>
    </row>
    <row r="112" s="11" customFormat="1">
      <c r="B112" s="233"/>
      <c r="C112" s="234"/>
      <c r="D112" s="235" t="s">
        <v>173</v>
      </c>
      <c r="E112" s="236" t="s">
        <v>21</v>
      </c>
      <c r="F112" s="237" t="s">
        <v>190</v>
      </c>
      <c r="G112" s="234"/>
      <c r="H112" s="236" t="s">
        <v>21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AT112" s="243" t="s">
        <v>173</v>
      </c>
      <c r="AU112" s="243" t="s">
        <v>82</v>
      </c>
      <c r="AV112" s="11" t="s">
        <v>80</v>
      </c>
      <c r="AW112" s="11" t="s">
        <v>35</v>
      </c>
      <c r="AX112" s="11" t="s">
        <v>72</v>
      </c>
      <c r="AY112" s="243" t="s">
        <v>164</v>
      </c>
    </row>
    <row r="113" s="11" customFormat="1">
      <c r="B113" s="233"/>
      <c r="C113" s="234"/>
      <c r="D113" s="235" t="s">
        <v>173</v>
      </c>
      <c r="E113" s="236" t="s">
        <v>21</v>
      </c>
      <c r="F113" s="237" t="s">
        <v>191</v>
      </c>
      <c r="G113" s="234"/>
      <c r="H113" s="236" t="s">
        <v>21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AT113" s="243" t="s">
        <v>173</v>
      </c>
      <c r="AU113" s="243" t="s">
        <v>82</v>
      </c>
      <c r="AV113" s="11" t="s">
        <v>80</v>
      </c>
      <c r="AW113" s="11" t="s">
        <v>35</v>
      </c>
      <c r="AX113" s="11" t="s">
        <v>72</v>
      </c>
      <c r="AY113" s="243" t="s">
        <v>164</v>
      </c>
    </row>
    <row r="114" s="12" customFormat="1">
      <c r="B114" s="244"/>
      <c r="C114" s="245"/>
      <c r="D114" s="235" t="s">
        <v>173</v>
      </c>
      <c r="E114" s="246" t="s">
        <v>21</v>
      </c>
      <c r="F114" s="247" t="s">
        <v>1295</v>
      </c>
      <c r="G114" s="245"/>
      <c r="H114" s="248">
        <v>2.9159999999999999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AT114" s="254" t="s">
        <v>173</v>
      </c>
      <c r="AU114" s="254" t="s">
        <v>82</v>
      </c>
      <c r="AV114" s="12" t="s">
        <v>82</v>
      </c>
      <c r="AW114" s="12" t="s">
        <v>35</v>
      </c>
      <c r="AX114" s="12" t="s">
        <v>72</v>
      </c>
      <c r="AY114" s="254" t="s">
        <v>164</v>
      </c>
    </row>
    <row r="115" s="13" customFormat="1">
      <c r="B115" s="255"/>
      <c r="C115" s="256"/>
      <c r="D115" s="235" t="s">
        <v>173</v>
      </c>
      <c r="E115" s="257" t="s">
        <v>21</v>
      </c>
      <c r="F115" s="258" t="s">
        <v>177</v>
      </c>
      <c r="G115" s="256"/>
      <c r="H115" s="259">
        <v>2.9159999999999999</v>
      </c>
      <c r="I115" s="260"/>
      <c r="J115" s="256"/>
      <c r="K115" s="256"/>
      <c r="L115" s="261"/>
      <c r="M115" s="262"/>
      <c r="N115" s="263"/>
      <c r="O115" s="263"/>
      <c r="P115" s="263"/>
      <c r="Q115" s="263"/>
      <c r="R115" s="263"/>
      <c r="S115" s="263"/>
      <c r="T115" s="264"/>
      <c r="AT115" s="265" t="s">
        <v>173</v>
      </c>
      <c r="AU115" s="265" t="s">
        <v>82</v>
      </c>
      <c r="AV115" s="13" t="s">
        <v>171</v>
      </c>
      <c r="AW115" s="13" t="s">
        <v>35</v>
      </c>
      <c r="AX115" s="13" t="s">
        <v>80</v>
      </c>
      <c r="AY115" s="265" t="s">
        <v>164</v>
      </c>
    </row>
    <row r="116" s="1" customFormat="1" ht="38.25" customHeight="1">
      <c r="B116" s="46"/>
      <c r="C116" s="221" t="s">
        <v>171</v>
      </c>
      <c r="D116" s="221" t="s">
        <v>166</v>
      </c>
      <c r="E116" s="222" t="s">
        <v>199</v>
      </c>
      <c r="F116" s="223" t="s">
        <v>200</v>
      </c>
      <c r="G116" s="224" t="s">
        <v>188</v>
      </c>
      <c r="H116" s="225">
        <v>2.9159999999999999</v>
      </c>
      <c r="I116" s="226"/>
      <c r="J116" s="227">
        <f>ROUND(I116*H116,2)</f>
        <v>0</v>
      </c>
      <c r="K116" s="223" t="s">
        <v>170</v>
      </c>
      <c r="L116" s="72"/>
      <c r="M116" s="228" t="s">
        <v>21</v>
      </c>
      <c r="N116" s="229" t="s">
        <v>43</v>
      </c>
      <c r="O116" s="47"/>
      <c r="P116" s="230">
        <f>O116*H116</f>
        <v>0</v>
      </c>
      <c r="Q116" s="230">
        <v>0</v>
      </c>
      <c r="R116" s="230">
        <f>Q116*H116</f>
        <v>0</v>
      </c>
      <c r="S116" s="230">
        <v>0</v>
      </c>
      <c r="T116" s="231">
        <f>S116*H116</f>
        <v>0</v>
      </c>
      <c r="AR116" s="24" t="s">
        <v>171</v>
      </c>
      <c r="AT116" s="24" t="s">
        <v>166</v>
      </c>
      <c r="AU116" s="24" t="s">
        <v>82</v>
      </c>
      <c r="AY116" s="24" t="s">
        <v>164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24" t="s">
        <v>80</v>
      </c>
      <c r="BK116" s="232">
        <f>ROUND(I116*H116,2)</f>
        <v>0</v>
      </c>
      <c r="BL116" s="24" t="s">
        <v>171</v>
      </c>
      <c r="BM116" s="24" t="s">
        <v>1297</v>
      </c>
    </row>
    <row r="117" s="11" customFormat="1">
      <c r="B117" s="233"/>
      <c r="C117" s="234"/>
      <c r="D117" s="235" t="s">
        <v>173</v>
      </c>
      <c r="E117" s="236" t="s">
        <v>21</v>
      </c>
      <c r="F117" s="237" t="s">
        <v>1292</v>
      </c>
      <c r="G117" s="234"/>
      <c r="H117" s="236" t="s">
        <v>21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AT117" s="243" t="s">
        <v>173</v>
      </c>
      <c r="AU117" s="243" t="s">
        <v>82</v>
      </c>
      <c r="AV117" s="11" t="s">
        <v>80</v>
      </c>
      <c r="AW117" s="11" t="s">
        <v>35</v>
      </c>
      <c r="AX117" s="11" t="s">
        <v>72</v>
      </c>
      <c r="AY117" s="243" t="s">
        <v>164</v>
      </c>
    </row>
    <row r="118" s="11" customFormat="1">
      <c r="B118" s="233"/>
      <c r="C118" s="234"/>
      <c r="D118" s="235" t="s">
        <v>173</v>
      </c>
      <c r="E118" s="236" t="s">
        <v>21</v>
      </c>
      <c r="F118" s="237" t="s">
        <v>190</v>
      </c>
      <c r="G118" s="234"/>
      <c r="H118" s="236" t="s">
        <v>21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AT118" s="243" t="s">
        <v>173</v>
      </c>
      <c r="AU118" s="243" t="s">
        <v>82</v>
      </c>
      <c r="AV118" s="11" t="s">
        <v>80</v>
      </c>
      <c r="AW118" s="11" t="s">
        <v>35</v>
      </c>
      <c r="AX118" s="11" t="s">
        <v>72</v>
      </c>
      <c r="AY118" s="243" t="s">
        <v>164</v>
      </c>
    </row>
    <row r="119" s="11" customFormat="1">
      <c r="B119" s="233"/>
      <c r="C119" s="234"/>
      <c r="D119" s="235" t="s">
        <v>173</v>
      </c>
      <c r="E119" s="236" t="s">
        <v>21</v>
      </c>
      <c r="F119" s="237" t="s">
        <v>191</v>
      </c>
      <c r="G119" s="234"/>
      <c r="H119" s="236" t="s">
        <v>21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AT119" s="243" t="s">
        <v>173</v>
      </c>
      <c r="AU119" s="243" t="s">
        <v>82</v>
      </c>
      <c r="AV119" s="11" t="s">
        <v>80</v>
      </c>
      <c r="AW119" s="11" t="s">
        <v>35</v>
      </c>
      <c r="AX119" s="11" t="s">
        <v>72</v>
      </c>
      <c r="AY119" s="243" t="s">
        <v>164</v>
      </c>
    </row>
    <row r="120" s="12" customFormat="1">
      <c r="B120" s="244"/>
      <c r="C120" s="245"/>
      <c r="D120" s="235" t="s">
        <v>173</v>
      </c>
      <c r="E120" s="246" t="s">
        <v>21</v>
      </c>
      <c r="F120" s="247" t="s">
        <v>1295</v>
      </c>
      <c r="G120" s="245"/>
      <c r="H120" s="248">
        <v>2.9159999999999999</v>
      </c>
      <c r="I120" s="249"/>
      <c r="J120" s="245"/>
      <c r="K120" s="245"/>
      <c r="L120" s="250"/>
      <c r="M120" s="251"/>
      <c r="N120" s="252"/>
      <c r="O120" s="252"/>
      <c r="P120" s="252"/>
      <c r="Q120" s="252"/>
      <c r="R120" s="252"/>
      <c r="S120" s="252"/>
      <c r="T120" s="253"/>
      <c r="AT120" s="254" t="s">
        <v>173</v>
      </c>
      <c r="AU120" s="254" t="s">
        <v>82</v>
      </c>
      <c r="AV120" s="12" t="s">
        <v>82</v>
      </c>
      <c r="AW120" s="12" t="s">
        <v>35</v>
      </c>
      <c r="AX120" s="12" t="s">
        <v>72</v>
      </c>
      <c r="AY120" s="254" t="s">
        <v>164</v>
      </c>
    </row>
    <row r="121" s="13" customFormat="1">
      <c r="B121" s="255"/>
      <c r="C121" s="256"/>
      <c r="D121" s="235" t="s">
        <v>173</v>
      </c>
      <c r="E121" s="257" t="s">
        <v>21</v>
      </c>
      <c r="F121" s="258" t="s">
        <v>177</v>
      </c>
      <c r="G121" s="256"/>
      <c r="H121" s="259">
        <v>2.9159999999999999</v>
      </c>
      <c r="I121" s="260"/>
      <c r="J121" s="256"/>
      <c r="K121" s="256"/>
      <c r="L121" s="261"/>
      <c r="M121" s="262"/>
      <c r="N121" s="263"/>
      <c r="O121" s="263"/>
      <c r="P121" s="263"/>
      <c r="Q121" s="263"/>
      <c r="R121" s="263"/>
      <c r="S121" s="263"/>
      <c r="T121" s="264"/>
      <c r="AT121" s="265" t="s">
        <v>173</v>
      </c>
      <c r="AU121" s="265" t="s">
        <v>82</v>
      </c>
      <c r="AV121" s="13" t="s">
        <v>171</v>
      </c>
      <c r="AW121" s="13" t="s">
        <v>35</v>
      </c>
      <c r="AX121" s="13" t="s">
        <v>80</v>
      </c>
      <c r="AY121" s="265" t="s">
        <v>164</v>
      </c>
    </row>
    <row r="122" s="1" customFormat="1" ht="38.25" customHeight="1">
      <c r="B122" s="46"/>
      <c r="C122" s="221" t="s">
        <v>198</v>
      </c>
      <c r="D122" s="221" t="s">
        <v>166</v>
      </c>
      <c r="E122" s="222" t="s">
        <v>203</v>
      </c>
      <c r="F122" s="223" t="s">
        <v>204</v>
      </c>
      <c r="G122" s="224" t="s">
        <v>188</v>
      </c>
      <c r="H122" s="225">
        <v>2.9159999999999999</v>
      </c>
      <c r="I122" s="226"/>
      <c r="J122" s="227">
        <f>ROUND(I122*H122,2)</f>
        <v>0</v>
      </c>
      <c r="K122" s="223" t="s">
        <v>170</v>
      </c>
      <c r="L122" s="72"/>
      <c r="M122" s="228" t="s">
        <v>21</v>
      </c>
      <c r="N122" s="229" t="s">
        <v>43</v>
      </c>
      <c r="O122" s="47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AR122" s="24" t="s">
        <v>171</v>
      </c>
      <c r="AT122" s="24" t="s">
        <v>166</v>
      </c>
      <c r="AU122" s="24" t="s">
        <v>82</v>
      </c>
      <c r="AY122" s="24" t="s">
        <v>164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24" t="s">
        <v>80</v>
      </c>
      <c r="BK122" s="232">
        <f>ROUND(I122*H122,2)</f>
        <v>0</v>
      </c>
      <c r="BL122" s="24" t="s">
        <v>171</v>
      </c>
      <c r="BM122" s="24" t="s">
        <v>1298</v>
      </c>
    </row>
    <row r="123" s="11" customFormat="1">
      <c r="B123" s="233"/>
      <c r="C123" s="234"/>
      <c r="D123" s="235" t="s">
        <v>173</v>
      </c>
      <c r="E123" s="236" t="s">
        <v>21</v>
      </c>
      <c r="F123" s="237" t="s">
        <v>1292</v>
      </c>
      <c r="G123" s="234"/>
      <c r="H123" s="236" t="s">
        <v>21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AT123" s="243" t="s">
        <v>173</v>
      </c>
      <c r="AU123" s="243" t="s">
        <v>82</v>
      </c>
      <c r="AV123" s="11" t="s">
        <v>80</v>
      </c>
      <c r="AW123" s="11" t="s">
        <v>35</v>
      </c>
      <c r="AX123" s="11" t="s">
        <v>72</v>
      </c>
      <c r="AY123" s="243" t="s">
        <v>164</v>
      </c>
    </row>
    <row r="124" s="11" customFormat="1">
      <c r="B124" s="233"/>
      <c r="C124" s="234"/>
      <c r="D124" s="235" t="s">
        <v>173</v>
      </c>
      <c r="E124" s="236" t="s">
        <v>21</v>
      </c>
      <c r="F124" s="237" t="s">
        <v>190</v>
      </c>
      <c r="G124" s="234"/>
      <c r="H124" s="236" t="s">
        <v>21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AT124" s="243" t="s">
        <v>173</v>
      </c>
      <c r="AU124" s="243" t="s">
        <v>82</v>
      </c>
      <c r="AV124" s="11" t="s">
        <v>80</v>
      </c>
      <c r="AW124" s="11" t="s">
        <v>35</v>
      </c>
      <c r="AX124" s="11" t="s">
        <v>72</v>
      </c>
      <c r="AY124" s="243" t="s">
        <v>164</v>
      </c>
    </row>
    <row r="125" s="11" customFormat="1">
      <c r="B125" s="233"/>
      <c r="C125" s="234"/>
      <c r="D125" s="235" t="s">
        <v>173</v>
      </c>
      <c r="E125" s="236" t="s">
        <v>21</v>
      </c>
      <c r="F125" s="237" t="s">
        <v>191</v>
      </c>
      <c r="G125" s="234"/>
      <c r="H125" s="236" t="s">
        <v>21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AT125" s="243" t="s">
        <v>173</v>
      </c>
      <c r="AU125" s="243" t="s">
        <v>82</v>
      </c>
      <c r="AV125" s="11" t="s">
        <v>80</v>
      </c>
      <c r="AW125" s="11" t="s">
        <v>35</v>
      </c>
      <c r="AX125" s="11" t="s">
        <v>72</v>
      </c>
      <c r="AY125" s="243" t="s">
        <v>164</v>
      </c>
    </row>
    <row r="126" s="12" customFormat="1">
      <c r="B126" s="244"/>
      <c r="C126" s="245"/>
      <c r="D126" s="235" t="s">
        <v>173</v>
      </c>
      <c r="E126" s="246" t="s">
        <v>21</v>
      </c>
      <c r="F126" s="247" t="s">
        <v>1295</v>
      </c>
      <c r="G126" s="245"/>
      <c r="H126" s="248">
        <v>2.9159999999999999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AT126" s="254" t="s">
        <v>173</v>
      </c>
      <c r="AU126" s="254" t="s">
        <v>82</v>
      </c>
      <c r="AV126" s="12" t="s">
        <v>82</v>
      </c>
      <c r="AW126" s="12" t="s">
        <v>35</v>
      </c>
      <c r="AX126" s="12" t="s">
        <v>72</v>
      </c>
      <c r="AY126" s="254" t="s">
        <v>164</v>
      </c>
    </row>
    <row r="127" s="13" customFormat="1">
      <c r="B127" s="255"/>
      <c r="C127" s="256"/>
      <c r="D127" s="235" t="s">
        <v>173</v>
      </c>
      <c r="E127" s="257" t="s">
        <v>21</v>
      </c>
      <c r="F127" s="258" t="s">
        <v>177</v>
      </c>
      <c r="G127" s="256"/>
      <c r="H127" s="259">
        <v>2.9159999999999999</v>
      </c>
      <c r="I127" s="260"/>
      <c r="J127" s="256"/>
      <c r="K127" s="256"/>
      <c r="L127" s="261"/>
      <c r="M127" s="262"/>
      <c r="N127" s="263"/>
      <c r="O127" s="263"/>
      <c r="P127" s="263"/>
      <c r="Q127" s="263"/>
      <c r="R127" s="263"/>
      <c r="S127" s="263"/>
      <c r="T127" s="264"/>
      <c r="AT127" s="265" t="s">
        <v>173</v>
      </c>
      <c r="AU127" s="265" t="s">
        <v>82</v>
      </c>
      <c r="AV127" s="13" t="s">
        <v>171</v>
      </c>
      <c r="AW127" s="13" t="s">
        <v>35</v>
      </c>
      <c r="AX127" s="13" t="s">
        <v>80</v>
      </c>
      <c r="AY127" s="265" t="s">
        <v>164</v>
      </c>
    </row>
    <row r="128" s="1" customFormat="1" ht="38.25" customHeight="1">
      <c r="B128" s="46"/>
      <c r="C128" s="221" t="s">
        <v>202</v>
      </c>
      <c r="D128" s="221" t="s">
        <v>166</v>
      </c>
      <c r="E128" s="222" t="s">
        <v>207</v>
      </c>
      <c r="F128" s="223" t="s">
        <v>208</v>
      </c>
      <c r="G128" s="224" t="s">
        <v>188</v>
      </c>
      <c r="H128" s="225">
        <v>2.9159999999999999</v>
      </c>
      <c r="I128" s="226"/>
      <c r="J128" s="227">
        <f>ROUND(I128*H128,2)</f>
        <v>0</v>
      </c>
      <c r="K128" s="223" t="s">
        <v>170</v>
      </c>
      <c r="L128" s="72"/>
      <c r="M128" s="228" t="s">
        <v>21</v>
      </c>
      <c r="N128" s="229" t="s">
        <v>43</v>
      </c>
      <c r="O128" s="47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AR128" s="24" t="s">
        <v>171</v>
      </c>
      <c r="AT128" s="24" t="s">
        <v>166</v>
      </c>
      <c r="AU128" s="24" t="s">
        <v>82</v>
      </c>
      <c r="AY128" s="24" t="s">
        <v>164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24" t="s">
        <v>80</v>
      </c>
      <c r="BK128" s="232">
        <f>ROUND(I128*H128,2)</f>
        <v>0</v>
      </c>
      <c r="BL128" s="24" t="s">
        <v>171</v>
      </c>
      <c r="BM128" s="24" t="s">
        <v>1299</v>
      </c>
    </row>
    <row r="129" s="11" customFormat="1">
      <c r="B129" s="233"/>
      <c r="C129" s="234"/>
      <c r="D129" s="235" t="s">
        <v>173</v>
      </c>
      <c r="E129" s="236" t="s">
        <v>21</v>
      </c>
      <c r="F129" s="237" t="s">
        <v>1292</v>
      </c>
      <c r="G129" s="234"/>
      <c r="H129" s="236" t="s">
        <v>21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AT129" s="243" t="s">
        <v>173</v>
      </c>
      <c r="AU129" s="243" t="s">
        <v>82</v>
      </c>
      <c r="AV129" s="11" t="s">
        <v>80</v>
      </c>
      <c r="AW129" s="11" t="s">
        <v>35</v>
      </c>
      <c r="AX129" s="11" t="s">
        <v>72</v>
      </c>
      <c r="AY129" s="243" t="s">
        <v>164</v>
      </c>
    </row>
    <row r="130" s="11" customFormat="1">
      <c r="B130" s="233"/>
      <c r="C130" s="234"/>
      <c r="D130" s="235" t="s">
        <v>173</v>
      </c>
      <c r="E130" s="236" t="s">
        <v>21</v>
      </c>
      <c r="F130" s="237" t="s">
        <v>190</v>
      </c>
      <c r="G130" s="234"/>
      <c r="H130" s="236" t="s">
        <v>21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AT130" s="243" t="s">
        <v>173</v>
      </c>
      <c r="AU130" s="243" t="s">
        <v>82</v>
      </c>
      <c r="AV130" s="11" t="s">
        <v>80</v>
      </c>
      <c r="AW130" s="11" t="s">
        <v>35</v>
      </c>
      <c r="AX130" s="11" t="s">
        <v>72</v>
      </c>
      <c r="AY130" s="243" t="s">
        <v>164</v>
      </c>
    </row>
    <row r="131" s="11" customFormat="1">
      <c r="B131" s="233"/>
      <c r="C131" s="234"/>
      <c r="D131" s="235" t="s">
        <v>173</v>
      </c>
      <c r="E131" s="236" t="s">
        <v>21</v>
      </c>
      <c r="F131" s="237" t="s">
        <v>191</v>
      </c>
      <c r="G131" s="234"/>
      <c r="H131" s="236" t="s">
        <v>21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AT131" s="243" t="s">
        <v>173</v>
      </c>
      <c r="AU131" s="243" t="s">
        <v>82</v>
      </c>
      <c r="AV131" s="11" t="s">
        <v>80</v>
      </c>
      <c r="AW131" s="11" t="s">
        <v>35</v>
      </c>
      <c r="AX131" s="11" t="s">
        <v>72</v>
      </c>
      <c r="AY131" s="243" t="s">
        <v>164</v>
      </c>
    </row>
    <row r="132" s="12" customFormat="1">
      <c r="B132" s="244"/>
      <c r="C132" s="245"/>
      <c r="D132" s="235" t="s">
        <v>173</v>
      </c>
      <c r="E132" s="246" t="s">
        <v>21</v>
      </c>
      <c r="F132" s="247" t="s">
        <v>1295</v>
      </c>
      <c r="G132" s="245"/>
      <c r="H132" s="248">
        <v>2.9159999999999999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AT132" s="254" t="s">
        <v>173</v>
      </c>
      <c r="AU132" s="254" t="s">
        <v>82</v>
      </c>
      <c r="AV132" s="12" t="s">
        <v>82</v>
      </c>
      <c r="AW132" s="12" t="s">
        <v>35</v>
      </c>
      <c r="AX132" s="12" t="s">
        <v>72</v>
      </c>
      <c r="AY132" s="254" t="s">
        <v>164</v>
      </c>
    </row>
    <row r="133" s="13" customFormat="1">
      <c r="B133" s="255"/>
      <c r="C133" s="256"/>
      <c r="D133" s="235" t="s">
        <v>173</v>
      </c>
      <c r="E133" s="257" t="s">
        <v>21</v>
      </c>
      <c r="F133" s="258" t="s">
        <v>177</v>
      </c>
      <c r="G133" s="256"/>
      <c r="H133" s="259">
        <v>2.9159999999999999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AT133" s="265" t="s">
        <v>173</v>
      </c>
      <c r="AU133" s="265" t="s">
        <v>82</v>
      </c>
      <c r="AV133" s="13" t="s">
        <v>171</v>
      </c>
      <c r="AW133" s="13" t="s">
        <v>35</v>
      </c>
      <c r="AX133" s="13" t="s">
        <v>80</v>
      </c>
      <c r="AY133" s="265" t="s">
        <v>164</v>
      </c>
    </row>
    <row r="134" s="1" customFormat="1" ht="51" customHeight="1">
      <c r="B134" s="46"/>
      <c r="C134" s="221" t="s">
        <v>206</v>
      </c>
      <c r="D134" s="221" t="s">
        <v>166</v>
      </c>
      <c r="E134" s="222" t="s">
        <v>211</v>
      </c>
      <c r="F134" s="223" t="s">
        <v>212</v>
      </c>
      <c r="G134" s="224" t="s">
        <v>188</v>
      </c>
      <c r="H134" s="225">
        <v>29.16</v>
      </c>
      <c r="I134" s="226"/>
      <c r="J134" s="227">
        <f>ROUND(I134*H134,2)</f>
        <v>0</v>
      </c>
      <c r="K134" s="223" t="s">
        <v>170</v>
      </c>
      <c r="L134" s="72"/>
      <c r="M134" s="228" t="s">
        <v>21</v>
      </c>
      <c r="N134" s="229" t="s">
        <v>43</v>
      </c>
      <c r="O134" s="47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AR134" s="24" t="s">
        <v>171</v>
      </c>
      <c r="AT134" s="24" t="s">
        <v>166</v>
      </c>
      <c r="AU134" s="24" t="s">
        <v>82</v>
      </c>
      <c r="AY134" s="24" t="s">
        <v>164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24" t="s">
        <v>80</v>
      </c>
      <c r="BK134" s="232">
        <f>ROUND(I134*H134,2)</f>
        <v>0</v>
      </c>
      <c r="BL134" s="24" t="s">
        <v>171</v>
      </c>
      <c r="BM134" s="24" t="s">
        <v>1300</v>
      </c>
    </row>
    <row r="135" s="11" customFormat="1">
      <c r="B135" s="233"/>
      <c r="C135" s="234"/>
      <c r="D135" s="235" t="s">
        <v>173</v>
      </c>
      <c r="E135" s="236" t="s">
        <v>21</v>
      </c>
      <c r="F135" s="237" t="s">
        <v>1292</v>
      </c>
      <c r="G135" s="234"/>
      <c r="H135" s="236" t="s">
        <v>21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AT135" s="243" t="s">
        <v>173</v>
      </c>
      <c r="AU135" s="243" t="s">
        <v>82</v>
      </c>
      <c r="AV135" s="11" t="s">
        <v>80</v>
      </c>
      <c r="AW135" s="11" t="s">
        <v>35</v>
      </c>
      <c r="AX135" s="11" t="s">
        <v>72</v>
      </c>
      <c r="AY135" s="243" t="s">
        <v>164</v>
      </c>
    </row>
    <row r="136" s="11" customFormat="1">
      <c r="B136" s="233"/>
      <c r="C136" s="234"/>
      <c r="D136" s="235" t="s">
        <v>173</v>
      </c>
      <c r="E136" s="236" t="s">
        <v>21</v>
      </c>
      <c r="F136" s="237" t="s">
        <v>190</v>
      </c>
      <c r="G136" s="234"/>
      <c r="H136" s="236" t="s">
        <v>21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AT136" s="243" t="s">
        <v>173</v>
      </c>
      <c r="AU136" s="243" t="s">
        <v>82</v>
      </c>
      <c r="AV136" s="11" t="s">
        <v>80</v>
      </c>
      <c r="AW136" s="11" t="s">
        <v>35</v>
      </c>
      <c r="AX136" s="11" t="s">
        <v>72</v>
      </c>
      <c r="AY136" s="243" t="s">
        <v>164</v>
      </c>
    </row>
    <row r="137" s="11" customFormat="1">
      <c r="B137" s="233"/>
      <c r="C137" s="234"/>
      <c r="D137" s="235" t="s">
        <v>173</v>
      </c>
      <c r="E137" s="236" t="s">
        <v>21</v>
      </c>
      <c r="F137" s="237" t="s">
        <v>191</v>
      </c>
      <c r="G137" s="234"/>
      <c r="H137" s="236" t="s">
        <v>21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173</v>
      </c>
      <c r="AU137" s="243" t="s">
        <v>82</v>
      </c>
      <c r="AV137" s="11" t="s">
        <v>80</v>
      </c>
      <c r="AW137" s="11" t="s">
        <v>35</v>
      </c>
      <c r="AX137" s="11" t="s">
        <v>72</v>
      </c>
      <c r="AY137" s="243" t="s">
        <v>164</v>
      </c>
    </row>
    <row r="138" s="12" customFormat="1">
      <c r="B138" s="244"/>
      <c r="C138" s="245"/>
      <c r="D138" s="235" t="s">
        <v>173</v>
      </c>
      <c r="E138" s="246" t="s">
        <v>21</v>
      </c>
      <c r="F138" s="247" t="s">
        <v>1295</v>
      </c>
      <c r="G138" s="245"/>
      <c r="H138" s="248">
        <v>2.9159999999999999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AT138" s="254" t="s">
        <v>173</v>
      </c>
      <c r="AU138" s="254" t="s">
        <v>82</v>
      </c>
      <c r="AV138" s="12" t="s">
        <v>82</v>
      </c>
      <c r="AW138" s="12" t="s">
        <v>35</v>
      </c>
      <c r="AX138" s="12" t="s">
        <v>72</v>
      </c>
      <c r="AY138" s="254" t="s">
        <v>164</v>
      </c>
    </row>
    <row r="139" s="13" customFormat="1">
      <c r="B139" s="255"/>
      <c r="C139" s="256"/>
      <c r="D139" s="235" t="s">
        <v>173</v>
      </c>
      <c r="E139" s="257" t="s">
        <v>21</v>
      </c>
      <c r="F139" s="258" t="s">
        <v>177</v>
      </c>
      <c r="G139" s="256"/>
      <c r="H139" s="259">
        <v>2.9159999999999999</v>
      </c>
      <c r="I139" s="260"/>
      <c r="J139" s="256"/>
      <c r="K139" s="256"/>
      <c r="L139" s="261"/>
      <c r="M139" s="262"/>
      <c r="N139" s="263"/>
      <c r="O139" s="263"/>
      <c r="P139" s="263"/>
      <c r="Q139" s="263"/>
      <c r="R139" s="263"/>
      <c r="S139" s="263"/>
      <c r="T139" s="264"/>
      <c r="AT139" s="265" t="s">
        <v>173</v>
      </c>
      <c r="AU139" s="265" t="s">
        <v>82</v>
      </c>
      <c r="AV139" s="13" t="s">
        <v>171</v>
      </c>
      <c r="AW139" s="13" t="s">
        <v>35</v>
      </c>
      <c r="AX139" s="13" t="s">
        <v>80</v>
      </c>
      <c r="AY139" s="265" t="s">
        <v>164</v>
      </c>
    </row>
    <row r="140" s="12" customFormat="1">
      <c r="B140" s="244"/>
      <c r="C140" s="245"/>
      <c r="D140" s="235" t="s">
        <v>173</v>
      </c>
      <c r="E140" s="245"/>
      <c r="F140" s="247" t="s">
        <v>1301</v>
      </c>
      <c r="G140" s="245"/>
      <c r="H140" s="248">
        <v>29.16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AT140" s="254" t="s">
        <v>173</v>
      </c>
      <c r="AU140" s="254" t="s">
        <v>82</v>
      </c>
      <c r="AV140" s="12" t="s">
        <v>82</v>
      </c>
      <c r="AW140" s="12" t="s">
        <v>6</v>
      </c>
      <c r="AX140" s="12" t="s">
        <v>80</v>
      </c>
      <c r="AY140" s="254" t="s">
        <v>164</v>
      </c>
    </row>
    <row r="141" s="1" customFormat="1" ht="25.5" customHeight="1">
      <c r="B141" s="46"/>
      <c r="C141" s="221" t="s">
        <v>210</v>
      </c>
      <c r="D141" s="221" t="s">
        <v>166</v>
      </c>
      <c r="E141" s="222" t="s">
        <v>216</v>
      </c>
      <c r="F141" s="223" t="s">
        <v>217</v>
      </c>
      <c r="G141" s="224" t="s">
        <v>188</v>
      </c>
      <c r="H141" s="225">
        <v>2.9159999999999999</v>
      </c>
      <c r="I141" s="226"/>
      <c r="J141" s="227">
        <f>ROUND(I141*H141,2)</f>
        <v>0</v>
      </c>
      <c r="K141" s="223" t="s">
        <v>170</v>
      </c>
      <c r="L141" s="72"/>
      <c r="M141" s="228" t="s">
        <v>21</v>
      </c>
      <c r="N141" s="229" t="s">
        <v>43</v>
      </c>
      <c r="O141" s="47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AR141" s="24" t="s">
        <v>171</v>
      </c>
      <c r="AT141" s="24" t="s">
        <v>166</v>
      </c>
      <c r="AU141" s="24" t="s">
        <v>82</v>
      </c>
      <c r="AY141" s="24" t="s">
        <v>164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24" t="s">
        <v>80</v>
      </c>
      <c r="BK141" s="232">
        <f>ROUND(I141*H141,2)</f>
        <v>0</v>
      </c>
      <c r="BL141" s="24" t="s">
        <v>171</v>
      </c>
      <c r="BM141" s="24" t="s">
        <v>1302</v>
      </c>
    </row>
    <row r="142" s="11" customFormat="1">
      <c r="B142" s="233"/>
      <c r="C142" s="234"/>
      <c r="D142" s="235" t="s">
        <v>173</v>
      </c>
      <c r="E142" s="236" t="s">
        <v>21</v>
      </c>
      <c r="F142" s="237" t="s">
        <v>1292</v>
      </c>
      <c r="G142" s="234"/>
      <c r="H142" s="236" t="s">
        <v>21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AT142" s="243" t="s">
        <v>173</v>
      </c>
      <c r="AU142" s="243" t="s">
        <v>82</v>
      </c>
      <c r="AV142" s="11" t="s">
        <v>80</v>
      </c>
      <c r="AW142" s="11" t="s">
        <v>35</v>
      </c>
      <c r="AX142" s="11" t="s">
        <v>72</v>
      </c>
      <c r="AY142" s="243" t="s">
        <v>164</v>
      </c>
    </row>
    <row r="143" s="11" customFormat="1">
      <c r="B143" s="233"/>
      <c r="C143" s="234"/>
      <c r="D143" s="235" t="s">
        <v>173</v>
      </c>
      <c r="E143" s="236" t="s">
        <v>21</v>
      </c>
      <c r="F143" s="237" t="s">
        <v>190</v>
      </c>
      <c r="G143" s="234"/>
      <c r="H143" s="236" t="s">
        <v>21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173</v>
      </c>
      <c r="AU143" s="243" t="s">
        <v>82</v>
      </c>
      <c r="AV143" s="11" t="s">
        <v>80</v>
      </c>
      <c r="AW143" s="11" t="s">
        <v>35</v>
      </c>
      <c r="AX143" s="11" t="s">
        <v>72</v>
      </c>
      <c r="AY143" s="243" t="s">
        <v>164</v>
      </c>
    </row>
    <row r="144" s="11" customFormat="1">
      <c r="B144" s="233"/>
      <c r="C144" s="234"/>
      <c r="D144" s="235" t="s">
        <v>173</v>
      </c>
      <c r="E144" s="236" t="s">
        <v>21</v>
      </c>
      <c r="F144" s="237" t="s">
        <v>191</v>
      </c>
      <c r="G144" s="234"/>
      <c r="H144" s="236" t="s">
        <v>21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AT144" s="243" t="s">
        <v>173</v>
      </c>
      <c r="AU144" s="243" t="s">
        <v>82</v>
      </c>
      <c r="AV144" s="11" t="s">
        <v>80</v>
      </c>
      <c r="AW144" s="11" t="s">
        <v>35</v>
      </c>
      <c r="AX144" s="11" t="s">
        <v>72</v>
      </c>
      <c r="AY144" s="243" t="s">
        <v>164</v>
      </c>
    </row>
    <row r="145" s="12" customFormat="1">
      <c r="B145" s="244"/>
      <c r="C145" s="245"/>
      <c r="D145" s="235" t="s">
        <v>173</v>
      </c>
      <c r="E145" s="246" t="s">
        <v>21</v>
      </c>
      <c r="F145" s="247" t="s">
        <v>1295</v>
      </c>
      <c r="G145" s="245"/>
      <c r="H145" s="248">
        <v>2.9159999999999999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AT145" s="254" t="s">
        <v>173</v>
      </c>
      <c r="AU145" s="254" t="s">
        <v>82</v>
      </c>
      <c r="AV145" s="12" t="s">
        <v>82</v>
      </c>
      <c r="AW145" s="12" t="s">
        <v>35</v>
      </c>
      <c r="AX145" s="12" t="s">
        <v>72</v>
      </c>
      <c r="AY145" s="254" t="s">
        <v>164</v>
      </c>
    </row>
    <row r="146" s="13" customFormat="1">
      <c r="B146" s="255"/>
      <c r="C146" s="256"/>
      <c r="D146" s="235" t="s">
        <v>173</v>
      </c>
      <c r="E146" s="257" t="s">
        <v>21</v>
      </c>
      <c r="F146" s="258" t="s">
        <v>177</v>
      </c>
      <c r="G146" s="256"/>
      <c r="H146" s="259">
        <v>2.9159999999999999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AT146" s="265" t="s">
        <v>173</v>
      </c>
      <c r="AU146" s="265" t="s">
        <v>82</v>
      </c>
      <c r="AV146" s="13" t="s">
        <v>171</v>
      </c>
      <c r="AW146" s="13" t="s">
        <v>35</v>
      </c>
      <c r="AX146" s="13" t="s">
        <v>80</v>
      </c>
      <c r="AY146" s="265" t="s">
        <v>164</v>
      </c>
    </row>
    <row r="147" s="10" customFormat="1" ht="29.88" customHeight="1">
      <c r="B147" s="205"/>
      <c r="C147" s="206"/>
      <c r="D147" s="207" t="s">
        <v>71</v>
      </c>
      <c r="E147" s="219" t="s">
        <v>219</v>
      </c>
      <c r="F147" s="219" t="s">
        <v>220</v>
      </c>
      <c r="G147" s="206"/>
      <c r="H147" s="206"/>
      <c r="I147" s="209"/>
      <c r="J147" s="220">
        <f>BK147</f>
        <v>0</v>
      </c>
      <c r="K147" s="206"/>
      <c r="L147" s="211"/>
      <c r="M147" s="212"/>
      <c r="N147" s="213"/>
      <c r="O147" s="213"/>
      <c r="P147" s="214">
        <f>SUM(P148:P172)</f>
        <v>0</v>
      </c>
      <c r="Q147" s="213"/>
      <c r="R147" s="214">
        <f>SUM(R148:R172)</f>
        <v>6.8209999999999997</v>
      </c>
      <c r="S147" s="213"/>
      <c r="T147" s="215">
        <f>SUM(T148:T172)</f>
        <v>0</v>
      </c>
      <c r="AR147" s="216" t="s">
        <v>80</v>
      </c>
      <c r="AT147" s="217" t="s">
        <v>71</v>
      </c>
      <c r="AU147" s="217" t="s">
        <v>80</v>
      </c>
      <c r="AY147" s="216" t="s">
        <v>164</v>
      </c>
      <c r="BK147" s="218">
        <f>SUM(BK148:BK172)</f>
        <v>0</v>
      </c>
    </row>
    <row r="148" s="1" customFormat="1" ht="16.5" customHeight="1">
      <c r="B148" s="46"/>
      <c r="C148" s="221" t="s">
        <v>215</v>
      </c>
      <c r="D148" s="221" t="s">
        <v>166</v>
      </c>
      <c r="E148" s="222" t="s">
        <v>222</v>
      </c>
      <c r="F148" s="223" t="s">
        <v>223</v>
      </c>
      <c r="G148" s="224" t="s">
        <v>188</v>
      </c>
      <c r="H148" s="225">
        <v>2.9159999999999999</v>
      </c>
      <c r="I148" s="226"/>
      <c r="J148" s="227">
        <f>ROUND(I148*H148,2)</f>
        <v>0</v>
      </c>
      <c r="K148" s="223" t="s">
        <v>170</v>
      </c>
      <c r="L148" s="72"/>
      <c r="M148" s="228" t="s">
        <v>21</v>
      </c>
      <c r="N148" s="229" t="s">
        <v>43</v>
      </c>
      <c r="O148" s="47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AR148" s="24" t="s">
        <v>171</v>
      </c>
      <c r="AT148" s="24" t="s">
        <v>166</v>
      </c>
      <c r="AU148" s="24" t="s">
        <v>82</v>
      </c>
      <c r="AY148" s="24" t="s">
        <v>164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24" t="s">
        <v>80</v>
      </c>
      <c r="BK148" s="232">
        <f>ROUND(I148*H148,2)</f>
        <v>0</v>
      </c>
      <c r="BL148" s="24" t="s">
        <v>171</v>
      </c>
      <c r="BM148" s="24" t="s">
        <v>1303</v>
      </c>
    </row>
    <row r="149" s="11" customFormat="1">
      <c r="B149" s="233"/>
      <c r="C149" s="234"/>
      <c r="D149" s="235" t="s">
        <v>173</v>
      </c>
      <c r="E149" s="236" t="s">
        <v>21</v>
      </c>
      <c r="F149" s="237" t="s">
        <v>1292</v>
      </c>
      <c r="G149" s="234"/>
      <c r="H149" s="236" t="s">
        <v>21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173</v>
      </c>
      <c r="AU149" s="243" t="s">
        <v>82</v>
      </c>
      <c r="AV149" s="11" t="s">
        <v>80</v>
      </c>
      <c r="AW149" s="11" t="s">
        <v>35</v>
      </c>
      <c r="AX149" s="11" t="s">
        <v>72</v>
      </c>
      <c r="AY149" s="243" t="s">
        <v>164</v>
      </c>
    </row>
    <row r="150" s="11" customFormat="1">
      <c r="B150" s="233"/>
      <c r="C150" s="234"/>
      <c r="D150" s="235" t="s">
        <v>173</v>
      </c>
      <c r="E150" s="236" t="s">
        <v>21</v>
      </c>
      <c r="F150" s="237" t="s">
        <v>190</v>
      </c>
      <c r="G150" s="234"/>
      <c r="H150" s="236" t="s">
        <v>21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AT150" s="243" t="s">
        <v>173</v>
      </c>
      <c r="AU150" s="243" t="s">
        <v>82</v>
      </c>
      <c r="AV150" s="11" t="s">
        <v>80</v>
      </c>
      <c r="AW150" s="11" t="s">
        <v>35</v>
      </c>
      <c r="AX150" s="11" t="s">
        <v>72</v>
      </c>
      <c r="AY150" s="243" t="s">
        <v>164</v>
      </c>
    </row>
    <row r="151" s="11" customFormat="1">
      <c r="B151" s="233"/>
      <c r="C151" s="234"/>
      <c r="D151" s="235" t="s">
        <v>173</v>
      </c>
      <c r="E151" s="236" t="s">
        <v>21</v>
      </c>
      <c r="F151" s="237" t="s">
        <v>191</v>
      </c>
      <c r="G151" s="234"/>
      <c r="H151" s="236" t="s">
        <v>21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AT151" s="243" t="s">
        <v>173</v>
      </c>
      <c r="AU151" s="243" t="s">
        <v>82</v>
      </c>
      <c r="AV151" s="11" t="s">
        <v>80</v>
      </c>
      <c r="AW151" s="11" t="s">
        <v>35</v>
      </c>
      <c r="AX151" s="11" t="s">
        <v>72</v>
      </c>
      <c r="AY151" s="243" t="s">
        <v>164</v>
      </c>
    </row>
    <row r="152" s="12" customFormat="1">
      <c r="B152" s="244"/>
      <c r="C152" s="245"/>
      <c r="D152" s="235" t="s">
        <v>173</v>
      </c>
      <c r="E152" s="246" t="s">
        <v>21</v>
      </c>
      <c r="F152" s="247" t="s">
        <v>1295</v>
      </c>
      <c r="G152" s="245"/>
      <c r="H152" s="248">
        <v>2.9159999999999999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AT152" s="254" t="s">
        <v>173</v>
      </c>
      <c r="AU152" s="254" t="s">
        <v>82</v>
      </c>
      <c r="AV152" s="12" t="s">
        <v>82</v>
      </c>
      <c r="AW152" s="12" t="s">
        <v>35</v>
      </c>
      <c r="AX152" s="12" t="s">
        <v>72</v>
      </c>
      <c r="AY152" s="254" t="s">
        <v>164</v>
      </c>
    </row>
    <row r="153" s="13" customFormat="1">
      <c r="B153" s="255"/>
      <c r="C153" s="256"/>
      <c r="D153" s="235" t="s">
        <v>173</v>
      </c>
      <c r="E153" s="257" t="s">
        <v>21</v>
      </c>
      <c r="F153" s="258" t="s">
        <v>177</v>
      </c>
      <c r="G153" s="256"/>
      <c r="H153" s="259">
        <v>2.9159999999999999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AT153" s="265" t="s">
        <v>173</v>
      </c>
      <c r="AU153" s="265" t="s">
        <v>82</v>
      </c>
      <c r="AV153" s="13" t="s">
        <v>171</v>
      </c>
      <c r="AW153" s="13" t="s">
        <v>35</v>
      </c>
      <c r="AX153" s="13" t="s">
        <v>80</v>
      </c>
      <c r="AY153" s="265" t="s">
        <v>164</v>
      </c>
    </row>
    <row r="154" s="1" customFormat="1" ht="16.5" customHeight="1">
      <c r="B154" s="46"/>
      <c r="C154" s="221" t="s">
        <v>221</v>
      </c>
      <c r="D154" s="221" t="s">
        <v>166</v>
      </c>
      <c r="E154" s="222" t="s">
        <v>226</v>
      </c>
      <c r="F154" s="223" t="s">
        <v>227</v>
      </c>
      <c r="G154" s="224" t="s">
        <v>228</v>
      </c>
      <c r="H154" s="225">
        <v>4.6660000000000004</v>
      </c>
      <c r="I154" s="226"/>
      <c r="J154" s="227">
        <f>ROUND(I154*H154,2)</f>
        <v>0</v>
      </c>
      <c r="K154" s="223" t="s">
        <v>170</v>
      </c>
      <c r="L154" s="72"/>
      <c r="M154" s="228" t="s">
        <v>21</v>
      </c>
      <c r="N154" s="229" t="s">
        <v>43</v>
      </c>
      <c r="O154" s="47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AR154" s="24" t="s">
        <v>171</v>
      </c>
      <c r="AT154" s="24" t="s">
        <v>166</v>
      </c>
      <c r="AU154" s="24" t="s">
        <v>82</v>
      </c>
      <c r="AY154" s="24" t="s">
        <v>164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24" t="s">
        <v>80</v>
      </c>
      <c r="BK154" s="232">
        <f>ROUND(I154*H154,2)</f>
        <v>0</v>
      </c>
      <c r="BL154" s="24" t="s">
        <v>171</v>
      </c>
      <c r="BM154" s="24" t="s">
        <v>1304</v>
      </c>
    </row>
    <row r="155" s="11" customFormat="1">
      <c r="B155" s="233"/>
      <c r="C155" s="234"/>
      <c r="D155" s="235" t="s">
        <v>173</v>
      </c>
      <c r="E155" s="236" t="s">
        <v>21</v>
      </c>
      <c r="F155" s="237" t="s">
        <v>1292</v>
      </c>
      <c r="G155" s="234"/>
      <c r="H155" s="236" t="s">
        <v>21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AT155" s="243" t="s">
        <v>173</v>
      </c>
      <c r="AU155" s="243" t="s">
        <v>82</v>
      </c>
      <c r="AV155" s="11" t="s">
        <v>80</v>
      </c>
      <c r="AW155" s="11" t="s">
        <v>35</v>
      </c>
      <c r="AX155" s="11" t="s">
        <v>72</v>
      </c>
      <c r="AY155" s="243" t="s">
        <v>164</v>
      </c>
    </row>
    <row r="156" s="11" customFormat="1">
      <c r="B156" s="233"/>
      <c r="C156" s="234"/>
      <c r="D156" s="235" t="s">
        <v>173</v>
      </c>
      <c r="E156" s="236" t="s">
        <v>21</v>
      </c>
      <c r="F156" s="237" t="s">
        <v>190</v>
      </c>
      <c r="G156" s="234"/>
      <c r="H156" s="236" t="s">
        <v>21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AT156" s="243" t="s">
        <v>173</v>
      </c>
      <c r="AU156" s="243" t="s">
        <v>82</v>
      </c>
      <c r="AV156" s="11" t="s">
        <v>80</v>
      </c>
      <c r="AW156" s="11" t="s">
        <v>35</v>
      </c>
      <c r="AX156" s="11" t="s">
        <v>72</v>
      </c>
      <c r="AY156" s="243" t="s">
        <v>164</v>
      </c>
    </row>
    <row r="157" s="11" customFormat="1">
      <c r="B157" s="233"/>
      <c r="C157" s="234"/>
      <c r="D157" s="235" t="s">
        <v>173</v>
      </c>
      <c r="E157" s="236" t="s">
        <v>21</v>
      </c>
      <c r="F157" s="237" t="s">
        <v>191</v>
      </c>
      <c r="G157" s="234"/>
      <c r="H157" s="236" t="s">
        <v>21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AT157" s="243" t="s">
        <v>173</v>
      </c>
      <c r="AU157" s="243" t="s">
        <v>82</v>
      </c>
      <c r="AV157" s="11" t="s">
        <v>80</v>
      </c>
      <c r="AW157" s="11" t="s">
        <v>35</v>
      </c>
      <c r="AX157" s="11" t="s">
        <v>72</v>
      </c>
      <c r="AY157" s="243" t="s">
        <v>164</v>
      </c>
    </row>
    <row r="158" s="12" customFormat="1">
      <c r="B158" s="244"/>
      <c r="C158" s="245"/>
      <c r="D158" s="235" t="s">
        <v>173</v>
      </c>
      <c r="E158" s="246" t="s">
        <v>21</v>
      </c>
      <c r="F158" s="247" t="s">
        <v>1305</v>
      </c>
      <c r="G158" s="245"/>
      <c r="H158" s="248">
        <v>4.6660000000000004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AT158" s="254" t="s">
        <v>173</v>
      </c>
      <c r="AU158" s="254" t="s">
        <v>82</v>
      </c>
      <c r="AV158" s="12" t="s">
        <v>82</v>
      </c>
      <c r="AW158" s="12" t="s">
        <v>35</v>
      </c>
      <c r="AX158" s="12" t="s">
        <v>72</v>
      </c>
      <c r="AY158" s="254" t="s">
        <v>164</v>
      </c>
    </row>
    <row r="159" s="13" customFormat="1">
      <c r="B159" s="255"/>
      <c r="C159" s="256"/>
      <c r="D159" s="235" t="s">
        <v>173</v>
      </c>
      <c r="E159" s="257" t="s">
        <v>21</v>
      </c>
      <c r="F159" s="258" t="s">
        <v>177</v>
      </c>
      <c r="G159" s="256"/>
      <c r="H159" s="259">
        <v>4.6660000000000004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AT159" s="265" t="s">
        <v>173</v>
      </c>
      <c r="AU159" s="265" t="s">
        <v>82</v>
      </c>
      <c r="AV159" s="13" t="s">
        <v>171</v>
      </c>
      <c r="AW159" s="13" t="s">
        <v>35</v>
      </c>
      <c r="AX159" s="13" t="s">
        <v>80</v>
      </c>
      <c r="AY159" s="265" t="s">
        <v>164</v>
      </c>
    </row>
    <row r="160" s="1" customFormat="1" ht="25.5" customHeight="1">
      <c r="B160" s="46"/>
      <c r="C160" s="221" t="s">
        <v>225</v>
      </c>
      <c r="D160" s="221" t="s">
        <v>166</v>
      </c>
      <c r="E160" s="222" t="s">
        <v>232</v>
      </c>
      <c r="F160" s="223" t="s">
        <v>233</v>
      </c>
      <c r="G160" s="224" t="s">
        <v>188</v>
      </c>
      <c r="H160" s="225">
        <v>3.2480000000000002</v>
      </c>
      <c r="I160" s="226"/>
      <c r="J160" s="227">
        <f>ROUND(I160*H160,2)</f>
        <v>0</v>
      </c>
      <c r="K160" s="223" t="s">
        <v>170</v>
      </c>
      <c r="L160" s="72"/>
      <c r="M160" s="228" t="s">
        <v>21</v>
      </c>
      <c r="N160" s="229" t="s">
        <v>43</v>
      </c>
      <c r="O160" s="47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AR160" s="24" t="s">
        <v>171</v>
      </c>
      <c r="AT160" s="24" t="s">
        <v>166</v>
      </c>
      <c r="AU160" s="24" t="s">
        <v>82</v>
      </c>
      <c r="AY160" s="24" t="s">
        <v>164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24" t="s">
        <v>80</v>
      </c>
      <c r="BK160" s="232">
        <f>ROUND(I160*H160,2)</f>
        <v>0</v>
      </c>
      <c r="BL160" s="24" t="s">
        <v>171</v>
      </c>
      <c r="BM160" s="24" t="s">
        <v>1306</v>
      </c>
    </row>
    <row r="161" s="11" customFormat="1">
      <c r="B161" s="233"/>
      <c r="C161" s="234"/>
      <c r="D161" s="235" t="s">
        <v>173</v>
      </c>
      <c r="E161" s="236" t="s">
        <v>21</v>
      </c>
      <c r="F161" s="237" t="s">
        <v>1307</v>
      </c>
      <c r="G161" s="234"/>
      <c r="H161" s="236" t="s">
        <v>21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AT161" s="243" t="s">
        <v>173</v>
      </c>
      <c r="AU161" s="243" t="s">
        <v>82</v>
      </c>
      <c r="AV161" s="11" t="s">
        <v>80</v>
      </c>
      <c r="AW161" s="11" t="s">
        <v>35</v>
      </c>
      <c r="AX161" s="11" t="s">
        <v>72</v>
      </c>
      <c r="AY161" s="243" t="s">
        <v>164</v>
      </c>
    </row>
    <row r="162" s="11" customFormat="1">
      <c r="B162" s="233"/>
      <c r="C162" s="234"/>
      <c r="D162" s="235" t="s">
        <v>173</v>
      </c>
      <c r="E162" s="236" t="s">
        <v>21</v>
      </c>
      <c r="F162" s="237" t="s">
        <v>190</v>
      </c>
      <c r="G162" s="234"/>
      <c r="H162" s="236" t="s">
        <v>21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AT162" s="243" t="s">
        <v>173</v>
      </c>
      <c r="AU162" s="243" t="s">
        <v>82</v>
      </c>
      <c r="AV162" s="11" t="s">
        <v>80</v>
      </c>
      <c r="AW162" s="11" t="s">
        <v>35</v>
      </c>
      <c r="AX162" s="11" t="s">
        <v>72</v>
      </c>
      <c r="AY162" s="243" t="s">
        <v>164</v>
      </c>
    </row>
    <row r="163" s="11" customFormat="1">
      <c r="B163" s="233"/>
      <c r="C163" s="234"/>
      <c r="D163" s="235" t="s">
        <v>173</v>
      </c>
      <c r="E163" s="236" t="s">
        <v>21</v>
      </c>
      <c r="F163" s="237" t="s">
        <v>235</v>
      </c>
      <c r="G163" s="234"/>
      <c r="H163" s="236" t="s">
        <v>21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AT163" s="243" t="s">
        <v>173</v>
      </c>
      <c r="AU163" s="243" t="s">
        <v>82</v>
      </c>
      <c r="AV163" s="11" t="s">
        <v>80</v>
      </c>
      <c r="AW163" s="11" t="s">
        <v>35</v>
      </c>
      <c r="AX163" s="11" t="s">
        <v>72</v>
      </c>
      <c r="AY163" s="243" t="s">
        <v>164</v>
      </c>
    </row>
    <row r="164" s="12" customFormat="1">
      <c r="B164" s="244"/>
      <c r="C164" s="245"/>
      <c r="D164" s="235" t="s">
        <v>173</v>
      </c>
      <c r="E164" s="246" t="s">
        <v>21</v>
      </c>
      <c r="F164" s="247" t="s">
        <v>1308</v>
      </c>
      <c r="G164" s="245"/>
      <c r="H164" s="248">
        <v>3.8879999999999999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AT164" s="254" t="s">
        <v>173</v>
      </c>
      <c r="AU164" s="254" t="s">
        <v>82</v>
      </c>
      <c r="AV164" s="12" t="s">
        <v>82</v>
      </c>
      <c r="AW164" s="12" t="s">
        <v>35</v>
      </c>
      <c r="AX164" s="12" t="s">
        <v>72</v>
      </c>
      <c r="AY164" s="254" t="s">
        <v>164</v>
      </c>
    </row>
    <row r="165" s="12" customFormat="1">
      <c r="B165" s="244"/>
      <c r="C165" s="245"/>
      <c r="D165" s="235" t="s">
        <v>173</v>
      </c>
      <c r="E165" s="246" t="s">
        <v>21</v>
      </c>
      <c r="F165" s="247" t="s">
        <v>1309</v>
      </c>
      <c r="G165" s="245"/>
      <c r="H165" s="248">
        <v>-0.64000000000000001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AT165" s="254" t="s">
        <v>173</v>
      </c>
      <c r="AU165" s="254" t="s">
        <v>82</v>
      </c>
      <c r="AV165" s="12" t="s">
        <v>82</v>
      </c>
      <c r="AW165" s="12" t="s">
        <v>35</v>
      </c>
      <c r="AX165" s="12" t="s">
        <v>72</v>
      </c>
      <c r="AY165" s="254" t="s">
        <v>164</v>
      </c>
    </row>
    <row r="166" s="13" customFormat="1">
      <c r="B166" s="255"/>
      <c r="C166" s="256"/>
      <c r="D166" s="235" t="s">
        <v>173</v>
      </c>
      <c r="E166" s="257" t="s">
        <v>21</v>
      </c>
      <c r="F166" s="258" t="s">
        <v>177</v>
      </c>
      <c r="G166" s="256"/>
      <c r="H166" s="259">
        <v>3.2480000000000002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AT166" s="265" t="s">
        <v>173</v>
      </c>
      <c r="AU166" s="265" t="s">
        <v>82</v>
      </c>
      <c r="AV166" s="13" t="s">
        <v>171</v>
      </c>
      <c r="AW166" s="13" t="s">
        <v>35</v>
      </c>
      <c r="AX166" s="13" t="s">
        <v>80</v>
      </c>
      <c r="AY166" s="265" t="s">
        <v>164</v>
      </c>
    </row>
    <row r="167" s="1" customFormat="1" ht="16.5" customHeight="1">
      <c r="B167" s="46"/>
      <c r="C167" s="266" t="s">
        <v>231</v>
      </c>
      <c r="D167" s="266" t="s">
        <v>238</v>
      </c>
      <c r="E167" s="267" t="s">
        <v>239</v>
      </c>
      <c r="F167" s="268" t="s">
        <v>240</v>
      </c>
      <c r="G167" s="269" t="s">
        <v>228</v>
      </c>
      <c r="H167" s="270">
        <v>6.8209999999999997</v>
      </c>
      <c r="I167" s="271"/>
      <c r="J167" s="272">
        <f>ROUND(I167*H167,2)</f>
        <v>0</v>
      </c>
      <c r="K167" s="268" t="s">
        <v>170</v>
      </c>
      <c r="L167" s="273"/>
      <c r="M167" s="274" t="s">
        <v>21</v>
      </c>
      <c r="N167" s="275" t="s">
        <v>43</v>
      </c>
      <c r="O167" s="47"/>
      <c r="P167" s="230">
        <f>O167*H167</f>
        <v>0</v>
      </c>
      <c r="Q167" s="230">
        <v>1</v>
      </c>
      <c r="R167" s="230">
        <f>Q167*H167</f>
        <v>6.8209999999999997</v>
      </c>
      <c r="S167" s="230">
        <v>0</v>
      </c>
      <c r="T167" s="231">
        <f>S167*H167</f>
        <v>0</v>
      </c>
      <c r="AR167" s="24" t="s">
        <v>210</v>
      </c>
      <c r="AT167" s="24" t="s">
        <v>238</v>
      </c>
      <c r="AU167" s="24" t="s">
        <v>82</v>
      </c>
      <c r="AY167" s="24" t="s">
        <v>164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24" t="s">
        <v>80</v>
      </c>
      <c r="BK167" s="232">
        <f>ROUND(I167*H167,2)</f>
        <v>0</v>
      </c>
      <c r="BL167" s="24" t="s">
        <v>171</v>
      </c>
      <c r="BM167" s="24" t="s">
        <v>1310</v>
      </c>
    </row>
    <row r="168" s="11" customFormat="1">
      <c r="B168" s="233"/>
      <c r="C168" s="234"/>
      <c r="D168" s="235" t="s">
        <v>173</v>
      </c>
      <c r="E168" s="236" t="s">
        <v>21</v>
      </c>
      <c r="F168" s="237" t="s">
        <v>1307</v>
      </c>
      <c r="G168" s="234"/>
      <c r="H168" s="236" t="s">
        <v>21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AT168" s="243" t="s">
        <v>173</v>
      </c>
      <c r="AU168" s="243" t="s">
        <v>82</v>
      </c>
      <c r="AV168" s="11" t="s">
        <v>80</v>
      </c>
      <c r="AW168" s="11" t="s">
        <v>35</v>
      </c>
      <c r="AX168" s="11" t="s">
        <v>72</v>
      </c>
      <c r="AY168" s="243" t="s">
        <v>164</v>
      </c>
    </row>
    <row r="169" s="11" customFormat="1">
      <c r="B169" s="233"/>
      <c r="C169" s="234"/>
      <c r="D169" s="235" t="s">
        <v>173</v>
      </c>
      <c r="E169" s="236" t="s">
        <v>21</v>
      </c>
      <c r="F169" s="237" t="s">
        <v>190</v>
      </c>
      <c r="G169" s="234"/>
      <c r="H169" s="236" t="s">
        <v>21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AT169" s="243" t="s">
        <v>173</v>
      </c>
      <c r="AU169" s="243" t="s">
        <v>82</v>
      </c>
      <c r="AV169" s="11" t="s">
        <v>80</v>
      </c>
      <c r="AW169" s="11" t="s">
        <v>35</v>
      </c>
      <c r="AX169" s="11" t="s">
        <v>72</v>
      </c>
      <c r="AY169" s="243" t="s">
        <v>164</v>
      </c>
    </row>
    <row r="170" s="11" customFormat="1">
      <c r="B170" s="233"/>
      <c r="C170" s="234"/>
      <c r="D170" s="235" t="s">
        <v>173</v>
      </c>
      <c r="E170" s="236" t="s">
        <v>21</v>
      </c>
      <c r="F170" s="237" t="s">
        <v>235</v>
      </c>
      <c r="G170" s="234"/>
      <c r="H170" s="236" t="s">
        <v>21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AT170" s="243" t="s">
        <v>173</v>
      </c>
      <c r="AU170" s="243" t="s">
        <v>82</v>
      </c>
      <c r="AV170" s="11" t="s">
        <v>80</v>
      </c>
      <c r="AW170" s="11" t="s">
        <v>35</v>
      </c>
      <c r="AX170" s="11" t="s">
        <v>72</v>
      </c>
      <c r="AY170" s="243" t="s">
        <v>164</v>
      </c>
    </row>
    <row r="171" s="12" customFormat="1">
      <c r="B171" s="244"/>
      <c r="C171" s="245"/>
      <c r="D171" s="235" t="s">
        <v>173</v>
      </c>
      <c r="E171" s="246" t="s">
        <v>21</v>
      </c>
      <c r="F171" s="247" t="s">
        <v>1311</v>
      </c>
      <c r="G171" s="245"/>
      <c r="H171" s="248">
        <v>6.8209999999999997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AT171" s="254" t="s">
        <v>173</v>
      </c>
      <c r="AU171" s="254" t="s">
        <v>82</v>
      </c>
      <c r="AV171" s="12" t="s">
        <v>82</v>
      </c>
      <c r="AW171" s="12" t="s">
        <v>35</v>
      </c>
      <c r="AX171" s="12" t="s">
        <v>72</v>
      </c>
      <c r="AY171" s="254" t="s">
        <v>164</v>
      </c>
    </row>
    <row r="172" s="13" customFormat="1">
      <c r="B172" s="255"/>
      <c r="C172" s="256"/>
      <c r="D172" s="235" t="s">
        <v>173</v>
      </c>
      <c r="E172" s="257" t="s">
        <v>21</v>
      </c>
      <c r="F172" s="258" t="s">
        <v>177</v>
      </c>
      <c r="G172" s="256"/>
      <c r="H172" s="259">
        <v>6.8209999999999997</v>
      </c>
      <c r="I172" s="260"/>
      <c r="J172" s="256"/>
      <c r="K172" s="256"/>
      <c r="L172" s="261"/>
      <c r="M172" s="262"/>
      <c r="N172" s="263"/>
      <c r="O172" s="263"/>
      <c r="P172" s="263"/>
      <c r="Q172" s="263"/>
      <c r="R172" s="263"/>
      <c r="S172" s="263"/>
      <c r="T172" s="264"/>
      <c r="AT172" s="265" t="s">
        <v>173</v>
      </c>
      <c r="AU172" s="265" t="s">
        <v>82</v>
      </c>
      <c r="AV172" s="13" t="s">
        <v>171</v>
      </c>
      <c r="AW172" s="13" t="s">
        <v>35</v>
      </c>
      <c r="AX172" s="13" t="s">
        <v>80</v>
      </c>
      <c r="AY172" s="265" t="s">
        <v>164</v>
      </c>
    </row>
    <row r="173" s="10" customFormat="1" ht="29.88" customHeight="1">
      <c r="B173" s="205"/>
      <c r="C173" s="206"/>
      <c r="D173" s="207" t="s">
        <v>71</v>
      </c>
      <c r="E173" s="219" t="s">
        <v>82</v>
      </c>
      <c r="F173" s="219" t="s">
        <v>243</v>
      </c>
      <c r="G173" s="206"/>
      <c r="H173" s="206"/>
      <c r="I173" s="209"/>
      <c r="J173" s="220">
        <f>BK173</f>
        <v>0</v>
      </c>
      <c r="K173" s="206"/>
      <c r="L173" s="211"/>
      <c r="M173" s="212"/>
      <c r="N173" s="213"/>
      <c r="O173" s="213"/>
      <c r="P173" s="214">
        <f>SUM(P174:P219)</f>
        <v>0</v>
      </c>
      <c r="Q173" s="213"/>
      <c r="R173" s="214">
        <f>SUM(R174:R219)</f>
        <v>2.6225490582009998</v>
      </c>
      <c r="S173" s="213"/>
      <c r="T173" s="215">
        <f>SUM(T174:T219)</f>
        <v>0</v>
      </c>
      <c r="AR173" s="216" t="s">
        <v>80</v>
      </c>
      <c r="AT173" s="217" t="s">
        <v>71</v>
      </c>
      <c r="AU173" s="217" t="s">
        <v>80</v>
      </c>
      <c r="AY173" s="216" t="s">
        <v>164</v>
      </c>
      <c r="BK173" s="218">
        <f>SUM(BK174:BK219)</f>
        <v>0</v>
      </c>
    </row>
    <row r="174" s="1" customFormat="1" ht="38.25" customHeight="1">
      <c r="B174" s="46"/>
      <c r="C174" s="221" t="s">
        <v>183</v>
      </c>
      <c r="D174" s="221" t="s">
        <v>166</v>
      </c>
      <c r="E174" s="222" t="s">
        <v>245</v>
      </c>
      <c r="F174" s="223" t="s">
        <v>246</v>
      </c>
      <c r="G174" s="224" t="s">
        <v>169</v>
      </c>
      <c r="H174" s="225">
        <v>6.4800000000000004</v>
      </c>
      <c r="I174" s="226"/>
      <c r="J174" s="227">
        <f>ROUND(I174*H174,2)</f>
        <v>0</v>
      </c>
      <c r="K174" s="223" t="s">
        <v>170</v>
      </c>
      <c r="L174" s="72"/>
      <c r="M174" s="228" t="s">
        <v>21</v>
      </c>
      <c r="N174" s="229" t="s">
        <v>43</v>
      </c>
      <c r="O174" s="47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AR174" s="24" t="s">
        <v>171</v>
      </c>
      <c r="AT174" s="24" t="s">
        <v>166</v>
      </c>
      <c r="AU174" s="24" t="s">
        <v>82</v>
      </c>
      <c r="AY174" s="24" t="s">
        <v>164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24" t="s">
        <v>80</v>
      </c>
      <c r="BK174" s="232">
        <f>ROUND(I174*H174,2)</f>
        <v>0</v>
      </c>
      <c r="BL174" s="24" t="s">
        <v>171</v>
      </c>
      <c r="BM174" s="24" t="s">
        <v>1312</v>
      </c>
    </row>
    <row r="175" s="11" customFormat="1">
      <c r="B175" s="233"/>
      <c r="C175" s="234"/>
      <c r="D175" s="235" t="s">
        <v>173</v>
      </c>
      <c r="E175" s="236" t="s">
        <v>21</v>
      </c>
      <c r="F175" s="237" t="s">
        <v>1307</v>
      </c>
      <c r="G175" s="234"/>
      <c r="H175" s="236" t="s">
        <v>21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AT175" s="243" t="s">
        <v>173</v>
      </c>
      <c r="AU175" s="243" t="s">
        <v>82</v>
      </c>
      <c r="AV175" s="11" t="s">
        <v>80</v>
      </c>
      <c r="AW175" s="11" t="s">
        <v>35</v>
      </c>
      <c r="AX175" s="11" t="s">
        <v>72</v>
      </c>
      <c r="AY175" s="243" t="s">
        <v>164</v>
      </c>
    </row>
    <row r="176" s="11" customFormat="1">
      <c r="B176" s="233"/>
      <c r="C176" s="234"/>
      <c r="D176" s="235" t="s">
        <v>173</v>
      </c>
      <c r="E176" s="236" t="s">
        <v>21</v>
      </c>
      <c r="F176" s="237" t="s">
        <v>190</v>
      </c>
      <c r="G176" s="234"/>
      <c r="H176" s="236" t="s">
        <v>21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AT176" s="243" t="s">
        <v>173</v>
      </c>
      <c r="AU176" s="243" t="s">
        <v>82</v>
      </c>
      <c r="AV176" s="11" t="s">
        <v>80</v>
      </c>
      <c r="AW176" s="11" t="s">
        <v>35</v>
      </c>
      <c r="AX176" s="11" t="s">
        <v>72</v>
      </c>
      <c r="AY176" s="243" t="s">
        <v>164</v>
      </c>
    </row>
    <row r="177" s="11" customFormat="1">
      <c r="B177" s="233"/>
      <c r="C177" s="234"/>
      <c r="D177" s="235" t="s">
        <v>173</v>
      </c>
      <c r="E177" s="236" t="s">
        <v>21</v>
      </c>
      <c r="F177" s="237" t="s">
        <v>248</v>
      </c>
      <c r="G177" s="234"/>
      <c r="H177" s="236" t="s">
        <v>21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AT177" s="243" t="s">
        <v>173</v>
      </c>
      <c r="AU177" s="243" t="s">
        <v>82</v>
      </c>
      <c r="AV177" s="11" t="s">
        <v>80</v>
      </c>
      <c r="AW177" s="11" t="s">
        <v>35</v>
      </c>
      <c r="AX177" s="11" t="s">
        <v>72</v>
      </c>
      <c r="AY177" s="243" t="s">
        <v>164</v>
      </c>
    </row>
    <row r="178" s="12" customFormat="1">
      <c r="B178" s="244"/>
      <c r="C178" s="245"/>
      <c r="D178" s="235" t="s">
        <v>173</v>
      </c>
      <c r="E178" s="246" t="s">
        <v>21</v>
      </c>
      <c r="F178" s="247" t="s">
        <v>1313</v>
      </c>
      <c r="G178" s="245"/>
      <c r="H178" s="248">
        <v>6.4800000000000004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AT178" s="254" t="s">
        <v>173</v>
      </c>
      <c r="AU178" s="254" t="s">
        <v>82</v>
      </c>
      <c r="AV178" s="12" t="s">
        <v>82</v>
      </c>
      <c r="AW178" s="12" t="s">
        <v>35</v>
      </c>
      <c r="AX178" s="12" t="s">
        <v>72</v>
      </c>
      <c r="AY178" s="254" t="s">
        <v>164</v>
      </c>
    </row>
    <row r="179" s="13" customFormat="1">
      <c r="B179" s="255"/>
      <c r="C179" s="256"/>
      <c r="D179" s="235" t="s">
        <v>173</v>
      </c>
      <c r="E179" s="257" t="s">
        <v>21</v>
      </c>
      <c r="F179" s="258" t="s">
        <v>177</v>
      </c>
      <c r="G179" s="256"/>
      <c r="H179" s="259">
        <v>6.4800000000000004</v>
      </c>
      <c r="I179" s="260"/>
      <c r="J179" s="256"/>
      <c r="K179" s="256"/>
      <c r="L179" s="261"/>
      <c r="M179" s="262"/>
      <c r="N179" s="263"/>
      <c r="O179" s="263"/>
      <c r="P179" s="263"/>
      <c r="Q179" s="263"/>
      <c r="R179" s="263"/>
      <c r="S179" s="263"/>
      <c r="T179" s="264"/>
      <c r="AT179" s="265" t="s">
        <v>173</v>
      </c>
      <c r="AU179" s="265" t="s">
        <v>82</v>
      </c>
      <c r="AV179" s="13" t="s">
        <v>171</v>
      </c>
      <c r="AW179" s="13" t="s">
        <v>35</v>
      </c>
      <c r="AX179" s="13" t="s">
        <v>80</v>
      </c>
      <c r="AY179" s="265" t="s">
        <v>164</v>
      </c>
    </row>
    <row r="180" s="1" customFormat="1" ht="25.5" customHeight="1">
      <c r="B180" s="46"/>
      <c r="C180" s="221" t="s">
        <v>244</v>
      </c>
      <c r="D180" s="221" t="s">
        <v>166</v>
      </c>
      <c r="E180" s="222" t="s">
        <v>250</v>
      </c>
      <c r="F180" s="223" t="s">
        <v>251</v>
      </c>
      <c r="G180" s="224" t="s">
        <v>188</v>
      </c>
      <c r="H180" s="225">
        <v>0.64800000000000002</v>
      </c>
      <c r="I180" s="226"/>
      <c r="J180" s="227">
        <f>ROUND(I180*H180,2)</f>
        <v>0</v>
      </c>
      <c r="K180" s="223" t="s">
        <v>170</v>
      </c>
      <c r="L180" s="72"/>
      <c r="M180" s="228" t="s">
        <v>21</v>
      </c>
      <c r="N180" s="229" t="s">
        <v>43</v>
      </c>
      <c r="O180" s="47"/>
      <c r="P180" s="230">
        <f>O180*H180</f>
        <v>0</v>
      </c>
      <c r="Q180" s="230">
        <v>2.1600000000000001</v>
      </c>
      <c r="R180" s="230">
        <f>Q180*H180</f>
        <v>1.39968</v>
      </c>
      <c r="S180" s="230">
        <v>0</v>
      </c>
      <c r="T180" s="231">
        <f>S180*H180</f>
        <v>0</v>
      </c>
      <c r="AR180" s="24" t="s">
        <v>171</v>
      </c>
      <c r="AT180" s="24" t="s">
        <v>166</v>
      </c>
      <c r="AU180" s="24" t="s">
        <v>82</v>
      </c>
      <c r="AY180" s="24" t="s">
        <v>164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24" t="s">
        <v>80</v>
      </c>
      <c r="BK180" s="232">
        <f>ROUND(I180*H180,2)</f>
        <v>0</v>
      </c>
      <c r="BL180" s="24" t="s">
        <v>171</v>
      </c>
      <c r="BM180" s="24" t="s">
        <v>1314</v>
      </c>
    </row>
    <row r="181" s="11" customFormat="1">
      <c r="B181" s="233"/>
      <c r="C181" s="234"/>
      <c r="D181" s="235" t="s">
        <v>173</v>
      </c>
      <c r="E181" s="236" t="s">
        <v>21</v>
      </c>
      <c r="F181" s="237" t="s">
        <v>1307</v>
      </c>
      <c r="G181" s="234"/>
      <c r="H181" s="236" t="s">
        <v>21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AT181" s="243" t="s">
        <v>173</v>
      </c>
      <c r="AU181" s="243" t="s">
        <v>82</v>
      </c>
      <c r="AV181" s="11" t="s">
        <v>80</v>
      </c>
      <c r="AW181" s="11" t="s">
        <v>35</v>
      </c>
      <c r="AX181" s="11" t="s">
        <v>72</v>
      </c>
      <c r="AY181" s="243" t="s">
        <v>164</v>
      </c>
    </row>
    <row r="182" s="11" customFormat="1">
      <c r="B182" s="233"/>
      <c r="C182" s="234"/>
      <c r="D182" s="235" t="s">
        <v>173</v>
      </c>
      <c r="E182" s="236" t="s">
        <v>21</v>
      </c>
      <c r="F182" s="237" t="s">
        <v>190</v>
      </c>
      <c r="G182" s="234"/>
      <c r="H182" s="236" t="s">
        <v>21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AT182" s="243" t="s">
        <v>173</v>
      </c>
      <c r="AU182" s="243" t="s">
        <v>82</v>
      </c>
      <c r="AV182" s="11" t="s">
        <v>80</v>
      </c>
      <c r="AW182" s="11" t="s">
        <v>35</v>
      </c>
      <c r="AX182" s="11" t="s">
        <v>72</v>
      </c>
      <c r="AY182" s="243" t="s">
        <v>164</v>
      </c>
    </row>
    <row r="183" s="11" customFormat="1">
      <c r="B183" s="233"/>
      <c r="C183" s="234"/>
      <c r="D183" s="235" t="s">
        <v>173</v>
      </c>
      <c r="E183" s="236" t="s">
        <v>21</v>
      </c>
      <c r="F183" s="237" t="s">
        <v>253</v>
      </c>
      <c r="G183" s="234"/>
      <c r="H183" s="236" t="s">
        <v>21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AT183" s="243" t="s">
        <v>173</v>
      </c>
      <c r="AU183" s="243" t="s">
        <v>82</v>
      </c>
      <c r="AV183" s="11" t="s">
        <v>80</v>
      </c>
      <c r="AW183" s="11" t="s">
        <v>35</v>
      </c>
      <c r="AX183" s="11" t="s">
        <v>72</v>
      </c>
      <c r="AY183" s="243" t="s">
        <v>164</v>
      </c>
    </row>
    <row r="184" s="12" customFormat="1">
      <c r="B184" s="244"/>
      <c r="C184" s="245"/>
      <c r="D184" s="235" t="s">
        <v>173</v>
      </c>
      <c r="E184" s="246" t="s">
        <v>21</v>
      </c>
      <c r="F184" s="247" t="s">
        <v>1315</v>
      </c>
      <c r="G184" s="245"/>
      <c r="H184" s="248">
        <v>0.64800000000000002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AT184" s="254" t="s">
        <v>173</v>
      </c>
      <c r="AU184" s="254" t="s">
        <v>82</v>
      </c>
      <c r="AV184" s="12" t="s">
        <v>82</v>
      </c>
      <c r="AW184" s="12" t="s">
        <v>35</v>
      </c>
      <c r="AX184" s="12" t="s">
        <v>72</v>
      </c>
      <c r="AY184" s="254" t="s">
        <v>164</v>
      </c>
    </row>
    <row r="185" s="13" customFormat="1">
      <c r="B185" s="255"/>
      <c r="C185" s="256"/>
      <c r="D185" s="235" t="s">
        <v>173</v>
      </c>
      <c r="E185" s="257" t="s">
        <v>21</v>
      </c>
      <c r="F185" s="258" t="s">
        <v>177</v>
      </c>
      <c r="G185" s="256"/>
      <c r="H185" s="259">
        <v>0.64800000000000002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AT185" s="265" t="s">
        <v>173</v>
      </c>
      <c r="AU185" s="265" t="s">
        <v>82</v>
      </c>
      <c r="AV185" s="13" t="s">
        <v>171</v>
      </c>
      <c r="AW185" s="13" t="s">
        <v>35</v>
      </c>
      <c r="AX185" s="13" t="s">
        <v>80</v>
      </c>
      <c r="AY185" s="265" t="s">
        <v>164</v>
      </c>
    </row>
    <row r="186" s="1" customFormat="1" ht="25.5" customHeight="1">
      <c r="B186" s="46"/>
      <c r="C186" s="221" t="s">
        <v>10</v>
      </c>
      <c r="D186" s="221" t="s">
        <v>166</v>
      </c>
      <c r="E186" s="222" t="s">
        <v>255</v>
      </c>
      <c r="F186" s="223" t="s">
        <v>256</v>
      </c>
      <c r="G186" s="224" t="s">
        <v>188</v>
      </c>
      <c r="H186" s="225">
        <v>0.128</v>
      </c>
      <c r="I186" s="226"/>
      <c r="J186" s="227">
        <f>ROUND(I186*H186,2)</f>
        <v>0</v>
      </c>
      <c r="K186" s="223" t="s">
        <v>170</v>
      </c>
      <c r="L186" s="72"/>
      <c r="M186" s="228" t="s">
        <v>21</v>
      </c>
      <c r="N186" s="229" t="s">
        <v>43</v>
      </c>
      <c r="O186" s="47"/>
      <c r="P186" s="230">
        <f>O186*H186</f>
        <v>0</v>
      </c>
      <c r="Q186" s="230">
        <v>2.4532922039999998</v>
      </c>
      <c r="R186" s="230">
        <f>Q186*H186</f>
        <v>0.31402140211199997</v>
      </c>
      <c r="S186" s="230">
        <v>0</v>
      </c>
      <c r="T186" s="231">
        <f>S186*H186</f>
        <v>0</v>
      </c>
      <c r="AR186" s="24" t="s">
        <v>171</v>
      </c>
      <c r="AT186" s="24" t="s">
        <v>166</v>
      </c>
      <c r="AU186" s="24" t="s">
        <v>82</v>
      </c>
      <c r="AY186" s="24" t="s">
        <v>164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24" t="s">
        <v>80</v>
      </c>
      <c r="BK186" s="232">
        <f>ROUND(I186*H186,2)</f>
        <v>0</v>
      </c>
      <c r="BL186" s="24" t="s">
        <v>171</v>
      </c>
      <c r="BM186" s="24" t="s">
        <v>1316</v>
      </c>
    </row>
    <row r="187" s="11" customFormat="1">
      <c r="B187" s="233"/>
      <c r="C187" s="234"/>
      <c r="D187" s="235" t="s">
        <v>173</v>
      </c>
      <c r="E187" s="236" t="s">
        <v>21</v>
      </c>
      <c r="F187" s="237" t="s">
        <v>1307</v>
      </c>
      <c r="G187" s="234"/>
      <c r="H187" s="236" t="s">
        <v>21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AT187" s="243" t="s">
        <v>173</v>
      </c>
      <c r="AU187" s="243" t="s">
        <v>82</v>
      </c>
      <c r="AV187" s="11" t="s">
        <v>80</v>
      </c>
      <c r="AW187" s="11" t="s">
        <v>35</v>
      </c>
      <c r="AX187" s="11" t="s">
        <v>72</v>
      </c>
      <c r="AY187" s="243" t="s">
        <v>164</v>
      </c>
    </row>
    <row r="188" s="11" customFormat="1">
      <c r="B188" s="233"/>
      <c r="C188" s="234"/>
      <c r="D188" s="235" t="s">
        <v>173</v>
      </c>
      <c r="E188" s="236" t="s">
        <v>21</v>
      </c>
      <c r="F188" s="237" t="s">
        <v>258</v>
      </c>
      <c r="G188" s="234"/>
      <c r="H188" s="236" t="s">
        <v>21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AT188" s="243" t="s">
        <v>173</v>
      </c>
      <c r="AU188" s="243" t="s">
        <v>82</v>
      </c>
      <c r="AV188" s="11" t="s">
        <v>80</v>
      </c>
      <c r="AW188" s="11" t="s">
        <v>35</v>
      </c>
      <c r="AX188" s="11" t="s">
        <v>72</v>
      </c>
      <c r="AY188" s="243" t="s">
        <v>164</v>
      </c>
    </row>
    <row r="189" s="11" customFormat="1">
      <c r="B189" s="233"/>
      <c r="C189" s="234"/>
      <c r="D189" s="235" t="s">
        <v>173</v>
      </c>
      <c r="E189" s="236" t="s">
        <v>21</v>
      </c>
      <c r="F189" s="237" t="s">
        <v>259</v>
      </c>
      <c r="G189" s="234"/>
      <c r="H189" s="236" t="s">
        <v>21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AT189" s="243" t="s">
        <v>173</v>
      </c>
      <c r="AU189" s="243" t="s">
        <v>82</v>
      </c>
      <c r="AV189" s="11" t="s">
        <v>80</v>
      </c>
      <c r="AW189" s="11" t="s">
        <v>35</v>
      </c>
      <c r="AX189" s="11" t="s">
        <v>72</v>
      </c>
      <c r="AY189" s="243" t="s">
        <v>164</v>
      </c>
    </row>
    <row r="190" s="12" customFormat="1">
      <c r="B190" s="244"/>
      <c r="C190" s="245"/>
      <c r="D190" s="235" t="s">
        <v>173</v>
      </c>
      <c r="E190" s="246" t="s">
        <v>21</v>
      </c>
      <c r="F190" s="247" t="s">
        <v>1317</v>
      </c>
      <c r="G190" s="245"/>
      <c r="H190" s="248">
        <v>0.128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AT190" s="254" t="s">
        <v>173</v>
      </c>
      <c r="AU190" s="254" t="s">
        <v>82</v>
      </c>
      <c r="AV190" s="12" t="s">
        <v>82</v>
      </c>
      <c r="AW190" s="12" t="s">
        <v>35</v>
      </c>
      <c r="AX190" s="12" t="s">
        <v>72</v>
      </c>
      <c r="AY190" s="254" t="s">
        <v>164</v>
      </c>
    </row>
    <row r="191" s="13" customFormat="1">
      <c r="B191" s="255"/>
      <c r="C191" s="256"/>
      <c r="D191" s="235" t="s">
        <v>173</v>
      </c>
      <c r="E191" s="257" t="s">
        <v>21</v>
      </c>
      <c r="F191" s="258" t="s">
        <v>177</v>
      </c>
      <c r="G191" s="256"/>
      <c r="H191" s="259">
        <v>0.128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AT191" s="265" t="s">
        <v>173</v>
      </c>
      <c r="AU191" s="265" t="s">
        <v>82</v>
      </c>
      <c r="AV191" s="13" t="s">
        <v>171</v>
      </c>
      <c r="AW191" s="13" t="s">
        <v>35</v>
      </c>
      <c r="AX191" s="13" t="s">
        <v>80</v>
      </c>
      <c r="AY191" s="265" t="s">
        <v>164</v>
      </c>
    </row>
    <row r="192" s="1" customFormat="1" ht="16.5" customHeight="1">
      <c r="B192" s="46"/>
      <c r="C192" s="221" t="s">
        <v>193</v>
      </c>
      <c r="D192" s="221" t="s">
        <v>166</v>
      </c>
      <c r="E192" s="222" t="s">
        <v>261</v>
      </c>
      <c r="F192" s="223" t="s">
        <v>262</v>
      </c>
      <c r="G192" s="224" t="s">
        <v>169</v>
      </c>
      <c r="H192" s="225">
        <v>0.95999999999999996</v>
      </c>
      <c r="I192" s="226"/>
      <c r="J192" s="227">
        <f>ROUND(I192*H192,2)</f>
        <v>0</v>
      </c>
      <c r="K192" s="223" t="s">
        <v>170</v>
      </c>
      <c r="L192" s="72"/>
      <c r="M192" s="228" t="s">
        <v>21</v>
      </c>
      <c r="N192" s="229" t="s">
        <v>43</v>
      </c>
      <c r="O192" s="47"/>
      <c r="P192" s="230">
        <f>O192*H192</f>
        <v>0</v>
      </c>
      <c r="Q192" s="230">
        <v>0.0024719</v>
      </c>
      <c r="R192" s="230">
        <f>Q192*H192</f>
        <v>0.0023730240000000001</v>
      </c>
      <c r="S192" s="230">
        <v>0</v>
      </c>
      <c r="T192" s="231">
        <f>S192*H192</f>
        <v>0</v>
      </c>
      <c r="AR192" s="24" t="s">
        <v>171</v>
      </c>
      <c r="AT192" s="24" t="s">
        <v>166</v>
      </c>
      <c r="AU192" s="24" t="s">
        <v>82</v>
      </c>
      <c r="AY192" s="24" t="s">
        <v>164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24" t="s">
        <v>80</v>
      </c>
      <c r="BK192" s="232">
        <f>ROUND(I192*H192,2)</f>
        <v>0</v>
      </c>
      <c r="BL192" s="24" t="s">
        <v>171</v>
      </c>
      <c r="BM192" s="24" t="s">
        <v>1318</v>
      </c>
    </row>
    <row r="193" s="12" customFormat="1">
      <c r="B193" s="244"/>
      <c r="C193" s="245"/>
      <c r="D193" s="235" t="s">
        <v>173</v>
      </c>
      <c r="E193" s="246" t="s">
        <v>21</v>
      </c>
      <c r="F193" s="247" t="s">
        <v>21</v>
      </c>
      <c r="G193" s="245"/>
      <c r="H193" s="248">
        <v>0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AT193" s="254" t="s">
        <v>173</v>
      </c>
      <c r="AU193" s="254" t="s">
        <v>82</v>
      </c>
      <c r="AV193" s="12" t="s">
        <v>82</v>
      </c>
      <c r="AW193" s="12" t="s">
        <v>35</v>
      </c>
      <c r="AX193" s="12" t="s">
        <v>72</v>
      </c>
      <c r="AY193" s="254" t="s">
        <v>164</v>
      </c>
    </row>
    <row r="194" s="11" customFormat="1">
      <c r="B194" s="233"/>
      <c r="C194" s="234"/>
      <c r="D194" s="235" t="s">
        <v>173</v>
      </c>
      <c r="E194" s="236" t="s">
        <v>21</v>
      </c>
      <c r="F194" s="237" t="s">
        <v>264</v>
      </c>
      <c r="G194" s="234"/>
      <c r="H194" s="236" t="s">
        <v>21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AT194" s="243" t="s">
        <v>173</v>
      </c>
      <c r="AU194" s="243" t="s">
        <v>82</v>
      </c>
      <c r="AV194" s="11" t="s">
        <v>80</v>
      </c>
      <c r="AW194" s="11" t="s">
        <v>35</v>
      </c>
      <c r="AX194" s="11" t="s">
        <v>72</v>
      </c>
      <c r="AY194" s="243" t="s">
        <v>164</v>
      </c>
    </row>
    <row r="195" s="11" customFormat="1">
      <c r="B195" s="233"/>
      <c r="C195" s="234"/>
      <c r="D195" s="235" t="s">
        <v>173</v>
      </c>
      <c r="E195" s="236" t="s">
        <v>21</v>
      </c>
      <c r="F195" s="237" t="s">
        <v>1307</v>
      </c>
      <c r="G195" s="234"/>
      <c r="H195" s="236" t="s">
        <v>21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AT195" s="243" t="s">
        <v>173</v>
      </c>
      <c r="AU195" s="243" t="s">
        <v>82</v>
      </c>
      <c r="AV195" s="11" t="s">
        <v>80</v>
      </c>
      <c r="AW195" s="11" t="s">
        <v>35</v>
      </c>
      <c r="AX195" s="11" t="s">
        <v>72</v>
      </c>
      <c r="AY195" s="243" t="s">
        <v>164</v>
      </c>
    </row>
    <row r="196" s="11" customFormat="1">
      <c r="B196" s="233"/>
      <c r="C196" s="234"/>
      <c r="D196" s="235" t="s">
        <v>173</v>
      </c>
      <c r="E196" s="236" t="s">
        <v>21</v>
      </c>
      <c r="F196" s="237" t="s">
        <v>258</v>
      </c>
      <c r="G196" s="234"/>
      <c r="H196" s="236" t="s">
        <v>21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AT196" s="243" t="s">
        <v>173</v>
      </c>
      <c r="AU196" s="243" t="s">
        <v>82</v>
      </c>
      <c r="AV196" s="11" t="s">
        <v>80</v>
      </c>
      <c r="AW196" s="11" t="s">
        <v>35</v>
      </c>
      <c r="AX196" s="11" t="s">
        <v>72</v>
      </c>
      <c r="AY196" s="243" t="s">
        <v>164</v>
      </c>
    </row>
    <row r="197" s="11" customFormat="1">
      <c r="B197" s="233"/>
      <c r="C197" s="234"/>
      <c r="D197" s="235" t="s">
        <v>173</v>
      </c>
      <c r="E197" s="236" t="s">
        <v>21</v>
      </c>
      <c r="F197" s="237" t="s">
        <v>259</v>
      </c>
      <c r="G197" s="234"/>
      <c r="H197" s="236" t="s">
        <v>21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AT197" s="243" t="s">
        <v>173</v>
      </c>
      <c r="AU197" s="243" t="s">
        <v>82</v>
      </c>
      <c r="AV197" s="11" t="s">
        <v>80</v>
      </c>
      <c r="AW197" s="11" t="s">
        <v>35</v>
      </c>
      <c r="AX197" s="11" t="s">
        <v>72</v>
      </c>
      <c r="AY197" s="243" t="s">
        <v>164</v>
      </c>
    </row>
    <row r="198" s="12" customFormat="1">
      <c r="B198" s="244"/>
      <c r="C198" s="245"/>
      <c r="D198" s="235" t="s">
        <v>173</v>
      </c>
      <c r="E198" s="246" t="s">
        <v>21</v>
      </c>
      <c r="F198" s="247" t="s">
        <v>1319</v>
      </c>
      <c r="G198" s="245"/>
      <c r="H198" s="248">
        <v>0.95999999999999996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AT198" s="254" t="s">
        <v>173</v>
      </c>
      <c r="AU198" s="254" t="s">
        <v>82</v>
      </c>
      <c r="AV198" s="12" t="s">
        <v>82</v>
      </c>
      <c r="AW198" s="12" t="s">
        <v>35</v>
      </c>
      <c r="AX198" s="12" t="s">
        <v>72</v>
      </c>
      <c r="AY198" s="254" t="s">
        <v>164</v>
      </c>
    </row>
    <row r="199" s="13" customFormat="1">
      <c r="B199" s="255"/>
      <c r="C199" s="256"/>
      <c r="D199" s="235" t="s">
        <v>173</v>
      </c>
      <c r="E199" s="257" t="s">
        <v>21</v>
      </c>
      <c r="F199" s="258" t="s">
        <v>177</v>
      </c>
      <c r="G199" s="256"/>
      <c r="H199" s="259">
        <v>0.95999999999999996</v>
      </c>
      <c r="I199" s="260"/>
      <c r="J199" s="256"/>
      <c r="K199" s="256"/>
      <c r="L199" s="261"/>
      <c r="M199" s="262"/>
      <c r="N199" s="263"/>
      <c r="O199" s="263"/>
      <c r="P199" s="263"/>
      <c r="Q199" s="263"/>
      <c r="R199" s="263"/>
      <c r="S199" s="263"/>
      <c r="T199" s="264"/>
      <c r="AT199" s="265" t="s">
        <v>173</v>
      </c>
      <c r="AU199" s="265" t="s">
        <v>82</v>
      </c>
      <c r="AV199" s="13" t="s">
        <v>171</v>
      </c>
      <c r="AW199" s="13" t="s">
        <v>35</v>
      </c>
      <c r="AX199" s="13" t="s">
        <v>80</v>
      </c>
      <c r="AY199" s="265" t="s">
        <v>164</v>
      </c>
    </row>
    <row r="200" s="1" customFormat="1" ht="16.5" customHeight="1">
      <c r="B200" s="46"/>
      <c r="C200" s="221" t="s">
        <v>219</v>
      </c>
      <c r="D200" s="221" t="s">
        <v>166</v>
      </c>
      <c r="E200" s="222" t="s">
        <v>267</v>
      </c>
      <c r="F200" s="223" t="s">
        <v>268</v>
      </c>
      <c r="G200" s="224" t="s">
        <v>169</v>
      </c>
      <c r="H200" s="225">
        <v>0.95999999999999996</v>
      </c>
      <c r="I200" s="226"/>
      <c r="J200" s="227">
        <f>ROUND(I200*H200,2)</f>
        <v>0</v>
      </c>
      <c r="K200" s="223" t="s">
        <v>170</v>
      </c>
      <c r="L200" s="72"/>
      <c r="M200" s="228" t="s">
        <v>21</v>
      </c>
      <c r="N200" s="229" t="s">
        <v>43</v>
      </c>
      <c r="O200" s="47"/>
      <c r="P200" s="230">
        <f>O200*H200</f>
        <v>0</v>
      </c>
      <c r="Q200" s="230">
        <v>0</v>
      </c>
      <c r="R200" s="230">
        <f>Q200*H200</f>
        <v>0</v>
      </c>
      <c r="S200" s="230">
        <v>0</v>
      </c>
      <c r="T200" s="231">
        <f>S200*H200</f>
        <v>0</v>
      </c>
      <c r="AR200" s="24" t="s">
        <v>171</v>
      </c>
      <c r="AT200" s="24" t="s">
        <v>166</v>
      </c>
      <c r="AU200" s="24" t="s">
        <v>82</v>
      </c>
      <c r="AY200" s="24" t="s">
        <v>164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24" t="s">
        <v>80</v>
      </c>
      <c r="BK200" s="232">
        <f>ROUND(I200*H200,2)</f>
        <v>0</v>
      </c>
      <c r="BL200" s="24" t="s">
        <v>171</v>
      </c>
      <c r="BM200" s="24" t="s">
        <v>1320</v>
      </c>
    </row>
    <row r="201" s="12" customFormat="1">
      <c r="B201" s="244"/>
      <c r="C201" s="245"/>
      <c r="D201" s="235" t="s">
        <v>173</v>
      </c>
      <c r="E201" s="246" t="s">
        <v>21</v>
      </c>
      <c r="F201" s="247" t="s">
        <v>21</v>
      </c>
      <c r="G201" s="245"/>
      <c r="H201" s="248">
        <v>0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AT201" s="254" t="s">
        <v>173</v>
      </c>
      <c r="AU201" s="254" t="s">
        <v>82</v>
      </c>
      <c r="AV201" s="12" t="s">
        <v>82</v>
      </c>
      <c r="AW201" s="12" t="s">
        <v>35</v>
      </c>
      <c r="AX201" s="12" t="s">
        <v>72</v>
      </c>
      <c r="AY201" s="254" t="s">
        <v>164</v>
      </c>
    </row>
    <row r="202" s="11" customFormat="1">
      <c r="B202" s="233"/>
      <c r="C202" s="234"/>
      <c r="D202" s="235" t="s">
        <v>173</v>
      </c>
      <c r="E202" s="236" t="s">
        <v>21</v>
      </c>
      <c r="F202" s="237" t="s">
        <v>264</v>
      </c>
      <c r="G202" s="234"/>
      <c r="H202" s="236" t="s">
        <v>21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AT202" s="243" t="s">
        <v>173</v>
      </c>
      <c r="AU202" s="243" t="s">
        <v>82</v>
      </c>
      <c r="AV202" s="11" t="s">
        <v>80</v>
      </c>
      <c r="AW202" s="11" t="s">
        <v>35</v>
      </c>
      <c r="AX202" s="11" t="s">
        <v>72</v>
      </c>
      <c r="AY202" s="243" t="s">
        <v>164</v>
      </c>
    </row>
    <row r="203" s="11" customFormat="1">
      <c r="B203" s="233"/>
      <c r="C203" s="234"/>
      <c r="D203" s="235" t="s">
        <v>173</v>
      </c>
      <c r="E203" s="236" t="s">
        <v>21</v>
      </c>
      <c r="F203" s="237" t="s">
        <v>1307</v>
      </c>
      <c r="G203" s="234"/>
      <c r="H203" s="236" t="s">
        <v>21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AT203" s="243" t="s">
        <v>173</v>
      </c>
      <c r="AU203" s="243" t="s">
        <v>82</v>
      </c>
      <c r="AV203" s="11" t="s">
        <v>80</v>
      </c>
      <c r="AW203" s="11" t="s">
        <v>35</v>
      </c>
      <c r="AX203" s="11" t="s">
        <v>72</v>
      </c>
      <c r="AY203" s="243" t="s">
        <v>164</v>
      </c>
    </row>
    <row r="204" s="11" customFormat="1">
      <c r="B204" s="233"/>
      <c r="C204" s="234"/>
      <c r="D204" s="235" t="s">
        <v>173</v>
      </c>
      <c r="E204" s="236" t="s">
        <v>21</v>
      </c>
      <c r="F204" s="237" t="s">
        <v>258</v>
      </c>
      <c r="G204" s="234"/>
      <c r="H204" s="236" t="s">
        <v>21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AT204" s="243" t="s">
        <v>173</v>
      </c>
      <c r="AU204" s="243" t="s">
        <v>82</v>
      </c>
      <c r="AV204" s="11" t="s">
        <v>80</v>
      </c>
      <c r="AW204" s="11" t="s">
        <v>35</v>
      </c>
      <c r="AX204" s="11" t="s">
        <v>72</v>
      </c>
      <c r="AY204" s="243" t="s">
        <v>164</v>
      </c>
    </row>
    <row r="205" s="11" customFormat="1">
      <c r="B205" s="233"/>
      <c r="C205" s="234"/>
      <c r="D205" s="235" t="s">
        <v>173</v>
      </c>
      <c r="E205" s="236" t="s">
        <v>21</v>
      </c>
      <c r="F205" s="237" t="s">
        <v>259</v>
      </c>
      <c r="G205" s="234"/>
      <c r="H205" s="236" t="s">
        <v>21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AT205" s="243" t="s">
        <v>173</v>
      </c>
      <c r="AU205" s="243" t="s">
        <v>82</v>
      </c>
      <c r="AV205" s="11" t="s">
        <v>80</v>
      </c>
      <c r="AW205" s="11" t="s">
        <v>35</v>
      </c>
      <c r="AX205" s="11" t="s">
        <v>72</v>
      </c>
      <c r="AY205" s="243" t="s">
        <v>164</v>
      </c>
    </row>
    <row r="206" s="12" customFormat="1">
      <c r="B206" s="244"/>
      <c r="C206" s="245"/>
      <c r="D206" s="235" t="s">
        <v>173</v>
      </c>
      <c r="E206" s="246" t="s">
        <v>21</v>
      </c>
      <c r="F206" s="247" t="s">
        <v>1319</v>
      </c>
      <c r="G206" s="245"/>
      <c r="H206" s="248">
        <v>0.95999999999999996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AT206" s="254" t="s">
        <v>173</v>
      </c>
      <c r="AU206" s="254" t="s">
        <v>82</v>
      </c>
      <c r="AV206" s="12" t="s">
        <v>82</v>
      </c>
      <c r="AW206" s="12" t="s">
        <v>35</v>
      </c>
      <c r="AX206" s="12" t="s">
        <v>72</v>
      </c>
      <c r="AY206" s="254" t="s">
        <v>164</v>
      </c>
    </row>
    <row r="207" s="13" customFormat="1">
      <c r="B207" s="255"/>
      <c r="C207" s="256"/>
      <c r="D207" s="235" t="s">
        <v>173</v>
      </c>
      <c r="E207" s="257" t="s">
        <v>21</v>
      </c>
      <c r="F207" s="258" t="s">
        <v>177</v>
      </c>
      <c r="G207" s="256"/>
      <c r="H207" s="259">
        <v>0.95999999999999996</v>
      </c>
      <c r="I207" s="260"/>
      <c r="J207" s="256"/>
      <c r="K207" s="256"/>
      <c r="L207" s="261"/>
      <c r="M207" s="262"/>
      <c r="N207" s="263"/>
      <c r="O207" s="263"/>
      <c r="P207" s="263"/>
      <c r="Q207" s="263"/>
      <c r="R207" s="263"/>
      <c r="S207" s="263"/>
      <c r="T207" s="264"/>
      <c r="AT207" s="265" t="s">
        <v>173</v>
      </c>
      <c r="AU207" s="265" t="s">
        <v>82</v>
      </c>
      <c r="AV207" s="13" t="s">
        <v>171</v>
      </c>
      <c r="AW207" s="13" t="s">
        <v>35</v>
      </c>
      <c r="AX207" s="13" t="s">
        <v>80</v>
      </c>
      <c r="AY207" s="265" t="s">
        <v>164</v>
      </c>
    </row>
    <row r="208" s="1" customFormat="1" ht="25.5" customHeight="1">
      <c r="B208" s="46"/>
      <c r="C208" s="221" t="s">
        <v>266</v>
      </c>
      <c r="D208" s="221" t="s">
        <v>166</v>
      </c>
      <c r="E208" s="222" t="s">
        <v>271</v>
      </c>
      <c r="F208" s="223" t="s">
        <v>272</v>
      </c>
      <c r="G208" s="224" t="s">
        <v>228</v>
      </c>
      <c r="H208" s="225">
        <v>0.0050000000000000001</v>
      </c>
      <c r="I208" s="226"/>
      <c r="J208" s="227">
        <f>ROUND(I208*H208,2)</f>
        <v>0</v>
      </c>
      <c r="K208" s="223" t="s">
        <v>170</v>
      </c>
      <c r="L208" s="72"/>
      <c r="M208" s="228" t="s">
        <v>21</v>
      </c>
      <c r="N208" s="229" t="s">
        <v>43</v>
      </c>
      <c r="O208" s="47"/>
      <c r="P208" s="230">
        <f>O208*H208</f>
        <v>0</v>
      </c>
      <c r="Q208" s="230">
        <v>1.0525888178</v>
      </c>
      <c r="R208" s="230">
        <f>Q208*H208</f>
        <v>0.0052629440890000004</v>
      </c>
      <c r="S208" s="230">
        <v>0</v>
      </c>
      <c r="T208" s="231">
        <f>S208*H208</f>
        <v>0</v>
      </c>
      <c r="AR208" s="24" t="s">
        <v>171</v>
      </c>
      <c r="AT208" s="24" t="s">
        <v>166</v>
      </c>
      <c r="AU208" s="24" t="s">
        <v>82</v>
      </c>
      <c r="AY208" s="24" t="s">
        <v>164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24" t="s">
        <v>80</v>
      </c>
      <c r="BK208" s="232">
        <f>ROUND(I208*H208,2)</f>
        <v>0</v>
      </c>
      <c r="BL208" s="24" t="s">
        <v>171</v>
      </c>
      <c r="BM208" s="24" t="s">
        <v>1321</v>
      </c>
    </row>
    <row r="209" s="12" customFormat="1">
      <c r="B209" s="244"/>
      <c r="C209" s="245"/>
      <c r="D209" s="235" t="s">
        <v>173</v>
      </c>
      <c r="E209" s="246" t="s">
        <v>21</v>
      </c>
      <c r="F209" s="247" t="s">
        <v>21</v>
      </c>
      <c r="G209" s="245"/>
      <c r="H209" s="248">
        <v>0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AT209" s="254" t="s">
        <v>173</v>
      </c>
      <c r="AU209" s="254" t="s">
        <v>82</v>
      </c>
      <c r="AV209" s="12" t="s">
        <v>82</v>
      </c>
      <c r="AW209" s="12" t="s">
        <v>35</v>
      </c>
      <c r="AX209" s="12" t="s">
        <v>72</v>
      </c>
      <c r="AY209" s="254" t="s">
        <v>164</v>
      </c>
    </row>
    <row r="210" s="11" customFormat="1">
      <c r="B210" s="233"/>
      <c r="C210" s="234"/>
      <c r="D210" s="235" t="s">
        <v>173</v>
      </c>
      <c r="E210" s="236" t="s">
        <v>21</v>
      </c>
      <c r="F210" s="237" t="s">
        <v>274</v>
      </c>
      <c r="G210" s="234"/>
      <c r="H210" s="236" t="s">
        <v>21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AT210" s="243" t="s">
        <v>173</v>
      </c>
      <c r="AU210" s="243" t="s">
        <v>82</v>
      </c>
      <c r="AV210" s="11" t="s">
        <v>80</v>
      </c>
      <c r="AW210" s="11" t="s">
        <v>35</v>
      </c>
      <c r="AX210" s="11" t="s">
        <v>72</v>
      </c>
      <c r="AY210" s="243" t="s">
        <v>164</v>
      </c>
    </row>
    <row r="211" s="11" customFormat="1">
      <c r="B211" s="233"/>
      <c r="C211" s="234"/>
      <c r="D211" s="235" t="s">
        <v>173</v>
      </c>
      <c r="E211" s="236" t="s">
        <v>21</v>
      </c>
      <c r="F211" s="237" t="s">
        <v>275</v>
      </c>
      <c r="G211" s="234"/>
      <c r="H211" s="236" t="s">
        <v>21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AT211" s="243" t="s">
        <v>173</v>
      </c>
      <c r="AU211" s="243" t="s">
        <v>82</v>
      </c>
      <c r="AV211" s="11" t="s">
        <v>80</v>
      </c>
      <c r="AW211" s="11" t="s">
        <v>35</v>
      </c>
      <c r="AX211" s="11" t="s">
        <v>72</v>
      </c>
      <c r="AY211" s="243" t="s">
        <v>164</v>
      </c>
    </row>
    <row r="212" s="12" customFormat="1">
      <c r="B212" s="244"/>
      <c r="C212" s="245"/>
      <c r="D212" s="235" t="s">
        <v>173</v>
      </c>
      <c r="E212" s="246" t="s">
        <v>21</v>
      </c>
      <c r="F212" s="247" t="s">
        <v>1322</v>
      </c>
      <c r="G212" s="245"/>
      <c r="H212" s="248">
        <v>0.0050000000000000001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AT212" s="254" t="s">
        <v>173</v>
      </c>
      <c r="AU212" s="254" t="s">
        <v>82</v>
      </c>
      <c r="AV212" s="12" t="s">
        <v>82</v>
      </c>
      <c r="AW212" s="12" t="s">
        <v>35</v>
      </c>
      <c r="AX212" s="12" t="s">
        <v>72</v>
      </c>
      <c r="AY212" s="254" t="s">
        <v>164</v>
      </c>
    </row>
    <row r="213" s="13" customFormat="1">
      <c r="B213" s="255"/>
      <c r="C213" s="256"/>
      <c r="D213" s="235" t="s">
        <v>173</v>
      </c>
      <c r="E213" s="257" t="s">
        <v>21</v>
      </c>
      <c r="F213" s="258" t="s">
        <v>177</v>
      </c>
      <c r="G213" s="256"/>
      <c r="H213" s="259">
        <v>0.0050000000000000001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AT213" s="265" t="s">
        <v>173</v>
      </c>
      <c r="AU213" s="265" t="s">
        <v>82</v>
      </c>
      <c r="AV213" s="13" t="s">
        <v>171</v>
      </c>
      <c r="AW213" s="13" t="s">
        <v>35</v>
      </c>
      <c r="AX213" s="13" t="s">
        <v>80</v>
      </c>
      <c r="AY213" s="265" t="s">
        <v>164</v>
      </c>
    </row>
    <row r="214" s="1" customFormat="1" ht="25.5" customHeight="1">
      <c r="B214" s="46"/>
      <c r="C214" s="221" t="s">
        <v>270</v>
      </c>
      <c r="D214" s="221" t="s">
        <v>166</v>
      </c>
      <c r="E214" s="222" t="s">
        <v>278</v>
      </c>
      <c r="F214" s="223" t="s">
        <v>279</v>
      </c>
      <c r="G214" s="224" t="s">
        <v>169</v>
      </c>
      <c r="H214" s="225">
        <v>2.6000000000000001</v>
      </c>
      <c r="I214" s="226"/>
      <c r="J214" s="227">
        <f>ROUND(I214*H214,2)</f>
        <v>0</v>
      </c>
      <c r="K214" s="223" t="s">
        <v>170</v>
      </c>
      <c r="L214" s="72"/>
      <c r="M214" s="228" t="s">
        <v>21</v>
      </c>
      <c r="N214" s="229" t="s">
        <v>43</v>
      </c>
      <c r="O214" s="47"/>
      <c r="P214" s="230">
        <f>O214*H214</f>
        <v>0</v>
      </c>
      <c r="Q214" s="230">
        <v>0.34661987999999999</v>
      </c>
      <c r="R214" s="230">
        <f>Q214*H214</f>
        <v>0.90121168799999996</v>
      </c>
      <c r="S214" s="230">
        <v>0</v>
      </c>
      <c r="T214" s="231">
        <f>S214*H214</f>
        <v>0</v>
      </c>
      <c r="AR214" s="24" t="s">
        <v>171</v>
      </c>
      <c r="AT214" s="24" t="s">
        <v>166</v>
      </c>
      <c r="AU214" s="24" t="s">
        <v>82</v>
      </c>
      <c r="AY214" s="24" t="s">
        <v>164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24" t="s">
        <v>80</v>
      </c>
      <c r="BK214" s="232">
        <f>ROUND(I214*H214,2)</f>
        <v>0</v>
      </c>
      <c r="BL214" s="24" t="s">
        <v>171</v>
      </c>
      <c r="BM214" s="24" t="s">
        <v>1323</v>
      </c>
    </row>
    <row r="215" s="11" customFormat="1">
      <c r="B215" s="233"/>
      <c r="C215" s="234"/>
      <c r="D215" s="235" t="s">
        <v>173</v>
      </c>
      <c r="E215" s="236" t="s">
        <v>21</v>
      </c>
      <c r="F215" s="237" t="s">
        <v>1307</v>
      </c>
      <c r="G215" s="234"/>
      <c r="H215" s="236" t="s">
        <v>21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AT215" s="243" t="s">
        <v>173</v>
      </c>
      <c r="AU215" s="243" t="s">
        <v>82</v>
      </c>
      <c r="AV215" s="11" t="s">
        <v>80</v>
      </c>
      <c r="AW215" s="11" t="s">
        <v>35</v>
      </c>
      <c r="AX215" s="11" t="s">
        <v>72</v>
      </c>
      <c r="AY215" s="243" t="s">
        <v>164</v>
      </c>
    </row>
    <row r="216" s="11" customFormat="1">
      <c r="B216" s="233"/>
      <c r="C216" s="234"/>
      <c r="D216" s="235" t="s">
        <v>173</v>
      </c>
      <c r="E216" s="236" t="s">
        <v>21</v>
      </c>
      <c r="F216" s="237" t="s">
        <v>281</v>
      </c>
      <c r="G216" s="234"/>
      <c r="H216" s="236" t="s">
        <v>21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AT216" s="243" t="s">
        <v>173</v>
      </c>
      <c r="AU216" s="243" t="s">
        <v>82</v>
      </c>
      <c r="AV216" s="11" t="s">
        <v>80</v>
      </c>
      <c r="AW216" s="11" t="s">
        <v>35</v>
      </c>
      <c r="AX216" s="11" t="s">
        <v>72</v>
      </c>
      <c r="AY216" s="243" t="s">
        <v>164</v>
      </c>
    </row>
    <row r="217" s="11" customFormat="1">
      <c r="B217" s="233"/>
      <c r="C217" s="234"/>
      <c r="D217" s="235" t="s">
        <v>173</v>
      </c>
      <c r="E217" s="236" t="s">
        <v>21</v>
      </c>
      <c r="F217" s="237" t="s">
        <v>282</v>
      </c>
      <c r="G217" s="234"/>
      <c r="H217" s="236" t="s">
        <v>21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AT217" s="243" t="s">
        <v>173</v>
      </c>
      <c r="AU217" s="243" t="s">
        <v>82</v>
      </c>
      <c r="AV217" s="11" t="s">
        <v>80</v>
      </c>
      <c r="AW217" s="11" t="s">
        <v>35</v>
      </c>
      <c r="AX217" s="11" t="s">
        <v>72</v>
      </c>
      <c r="AY217" s="243" t="s">
        <v>164</v>
      </c>
    </row>
    <row r="218" s="12" customFormat="1">
      <c r="B218" s="244"/>
      <c r="C218" s="245"/>
      <c r="D218" s="235" t="s">
        <v>173</v>
      </c>
      <c r="E218" s="246" t="s">
        <v>21</v>
      </c>
      <c r="F218" s="247" t="s">
        <v>1324</v>
      </c>
      <c r="G218" s="245"/>
      <c r="H218" s="248">
        <v>2.6000000000000001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AT218" s="254" t="s">
        <v>173</v>
      </c>
      <c r="AU218" s="254" t="s">
        <v>82</v>
      </c>
      <c r="AV218" s="12" t="s">
        <v>82</v>
      </c>
      <c r="AW218" s="12" t="s">
        <v>35</v>
      </c>
      <c r="AX218" s="12" t="s">
        <v>72</v>
      </c>
      <c r="AY218" s="254" t="s">
        <v>164</v>
      </c>
    </row>
    <row r="219" s="13" customFormat="1">
      <c r="B219" s="255"/>
      <c r="C219" s="256"/>
      <c r="D219" s="235" t="s">
        <v>173</v>
      </c>
      <c r="E219" s="257" t="s">
        <v>21</v>
      </c>
      <c r="F219" s="258" t="s">
        <v>177</v>
      </c>
      <c r="G219" s="256"/>
      <c r="H219" s="259">
        <v>2.6000000000000001</v>
      </c>
      <c r="I219" s="260"/>
      <c r="J219" s="256"/>
      <c r="K219" s="256"/>
      <c r="L219" s="261"/>
      <c r="M219" s="262"/>
      <c r="N219" s="263"/>
      <c r="O219" s="263"/>
      <c r="P219" s="263"/>
      <c r="Q219" s="263"/>
      <c r="R219" s="263"/>
      <c r="S219" s="263"/>
      <c r="T219" s="264"/>
      <c r="AT219" s="265" t="s">
        <v>173</v>
      </c>
      <c r="AU219" s="265" t="s">
        <v>82</v>
      </c>
      <c r="AV219" s="13" t="s">
        <v>171</v>
      </c>
      <c r="AW219" s="13" t="s">
        <v>35</v>
      </c>
      <c r="AX219" s="13" t="s">
        <v>80</v>
      </c>
      <c r="AY219" s="265" t="s">
        <v>164</v>
      </c>
    </row>
    <row r="220" s="10" customFormat="1" ht="29.88" customHeight="1">
      <c r="B220" s="205"/>
      <c r="C220" s="206"/>
      <c r="D220" s="207" t="s">
        <v>71</v>
      </c>
      <c r="E220" s="219" t="s">
        <v>202</v>
      </c>
      <c r="F220" s="219" t="s">
        <v>306</v>
      </c>
      <c r="G220" s="206"/>
      <c r="H220" s="206"/>
      <c r="I220" s="209"/>
      <c r="J220" s="220">
        <f>BK220</f>
        <v>0</v>
      </c>
      <c r="K220" s="206"/>
      <c r="L220" s="211"/>
      <c r="M220" s="212"/>
      <c r="N220" s="213"/>
      <c r="O220" s="213"/>
      <c r="P220" s="214">
        <f>SUM(P221:P302)</f>
        <v>0</v>
      </c>
      <c r="Q220" s="213"/>
      <c r="R220" s="214">
        <f>SUM(R221:R302)</f>
        <v>0.16741580000000003</v>
      </c>
      <c r="S220" s="213"/>
      <c r="T220" s="215">
        <f>SUM(T221:T302)</f>
        <v>0</v>
      </c>
      <c r="AR220" s="216" t="s">
        <v>80</v>
      </c>
      <c r="AT220" s="217" t="s">
        <v>71</v>
      </c>
      <c r="AU220" s="217" t="s">
        <v>80</v>
      </c>
      <c r="AY220" s="216" t="s">
        <v>164</v>
      </c>
      <c r="BK220" s="218">
        <f>SUM(BK221:BK302)</f>
        <v>0</v>
      </c>
    </row>
    <row r="221" s="1" customFormat="1" ht="25.5" customHeight="1">
      <c r="B221" s="46"/>
      <c r="C221" s="221" t="s">
        <v>277</v>
      </c>
      <c r="D221" s="221" t="s">
        <v>166</v>
      </c>
      <c r="E221" s="222" t="s">
        <v>326</v>
      </c>
      <c r="F221" s="223" t="s">
        <v>327</v>
      </c>
      <c r="G221" s="224" t="s">
        <v>169</v>
      </c>
      <c r="H221" s="225">
        <v>16.32</v>
      </c>
      <c r="I221" s="226"/>
      <c r="J221" s="227">
        <f>ROUND(I221*H221,2)</f>
        <v>0</v>
      </c>
      <c r="K221" s="223" t="s">
        <v>21</v>
      </c>
      <c r="L221" s="72"/>
      <c r="M221" s="228" t="s">
        <v>21</v>
      </c>
      <c r="N221" s="229" t="s">
        <v>43</v>
      </c>
      <c r="O221" s="47"/>
      <c r="P221" s="230">
        <f>O221*H221</f>
        <v>0</v>
      </c>
      <c r="Q221" s="230">
        <v>0.010200000000000001</v>
      </c>
      <c r="R221" s="230">
        <f>Q221*H221</f>
        <v>0.16646400000000003</v>
      </c>
      <c r="S221" s="230">
        <v>0</v>
      </c>
      <c r="T221" s="231">
        <f>S221*H221</f>
        <v>0</v>
      </c>
      <c r="AR221" s="24" t="s">
        <v>171</v>
      </c>
      <c r="AT221" s="24" t="s">
        <v>166</v>
      </c>
      <c r="AU221" s="24" t="s">
        <v>82</v>
      </c>
      <c r="AY221" s="24" t="s">
        <v>164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24" t="s">
        <v>80</v>
      </c>
      <c r="BK221" s="232">
        <f>ROUND(I221*H221,2)</f>
        <v>0</v>
      </c>
      <c r="BL221" s="24" t="s">
        <v>171</v>
      </c>
      <c r="BM221" s="24" t="s">
        <v>1325</v>
      </c>
    </row>
    <row r="222" s="11" customFormat="1">
      <c r="B222" s="233"/>
      <c r="C222" s="234"/>
      <c r="D222" s="235" t="s">
        <v>173</v>
      </c>
      <c r="E222" s="236" t="s">
        <v>21</v>
      </c>
      <c r="F222" s="237" t="s">
        <v>1292</v>
      </c>
      <c r="G222" s="234"/>
      <c r="H222" s="236" t="s">
        <v>21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AT222" s="243" t="s">
        <v>173</v>
      </c>
      <c r="AU222" s="243" t="s">
        <v>82</v>
      </c>
      <c r="AV222" s="11" t="s">
        <v>80</v>
      </c>
      <c r="AW222" s="11" t="s">
        <v>35</v>
      </c>
      <c r="AX222" s="11" t="s">
        <v>72</v>
      </c>
      <c r="AY222" s="243" t="s">
        <v>164</v>
      </c>
    </row>
    <row r="223" s="11" customFormat="1">
      <c r="B223" s="233"/>
      <c r="C223" s="234"/>
      <c r="D223" s="235" t="s">
        <v>173</v>
      </c>
      <c r="E223" s="236" t="s">
        <v>21</v>
      </c>
      <c r="F223" s="237" t="s">
        <v>323</v>
      </c>
      <c r="G223" s="234"/>
      <c r="H223" s="236" t="s">
        <v>21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AT223" s="243" t="s">
        <v>173</v>
      </c>
      <c r="AU223" s="243" t="s">
        <v>82</v>
      </c>
      <c r="AV223" s="11" t="s">
        <v>80</v>
      </c>
      <c r="AW223" s="11" t="s">
        <v>35</v>
      </c>
      <c r="AX223" s="11" t="s">
        <v>72</v>
      </c>
      <c r="AY223" s="243" t="s">
        <v>164</v>
      </c>
    </row>
    <row r="224" s="11" customFormat="1">
      <c r="B224" s="233"/>
      <c r="C224" s="234"/>
      <c r="D224" s="235" t="s">
        <v>173</v>
      </c>
      <c r="E224" s="236" t="s">
        <v>21</v>
      </c>
      <c r="F224" s="237" t="s">
        <v>324</v>
      </c>
      <c r="G224" s="234"/>
      <c r="H224" s="236" t="s">
        <v>21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AT224" s="243" t="s">
        <v>173</v>
      </c>
      <c r="AU224" s="243" t="s">
        <v>82</v>
      </c>
      <c r="AV224" s="11" t="s">
        <v>80</v>
      </c>
      <c r="AW224" s="11" t="s">
        <v>35</v>
      </c>
      <c r="AX224" s="11" t="s">
        <v>72</v>
      </c>
      <c r="AY224" s="243" t="s">
        <v>164</v>
      </c>
    </row>
    <row r="225" s="12" customFormat="1">
      <c r="B225" s="244"/>
      <c r="C225" s="245"/>
      <c r="D225" s="235" t="s">
        <v>173</v>
      </c>
      <c r="E225" s="246" t="s">
        <v>21</v>
      </c>
      <c r="F225" s="247" t="s">
        <v>210</v>
      </c>
      <c r="G225" s="245"/>
      <c r="H225" s="248">
        <v>8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AT225" s="254" t="s">
        <v>173</v>
      </c>
      <c r="AU225" s="254" t="s">
        <v>82</v>
      </c>
      <c r="AV225" s="12" t="s">
        <v>82</v>
      </c>
      <c r="AW225" s="12" t="s">
        <v>35</v>
      </c>
      <c r="AX225" s="12" t="s">
        <v>72</v>
      </c>
      <c r="AY225" s="254" t="s">
        <v>164</v>
      </c>
    </row>
    <row r="226" s="11" customFormat="1">
      <c r="B226" s="233"/>
      <c r="C226" s="234"/>
      <c r="D226" s="235" t="s">
        <v>173</v>
      </c>
      <c r="E226" s="236" t="s">
        <v>21</v>
      </c>
      <c r="F226" s="237" t="s">
        <v>329</v>
      </c>
      <c r="G226" s="234"/>
      <c r="H226" s="236" t="s">
        <v>21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AT226" s="243" t="s">
        <v>173</v>
      </c>
      <c r="AU226" s="243" t="s">
        <v>82</v>
      </c>
      <c r="AV226" s="11" t="s">
        <v>80</v>
      </c>
      <c r="AW226" s="11" t="s">
        <v>35</v>
      </c>
      <c r="AX226" s="11" t="s">
        <v>72</v>
      </c>
      <c r="AY226" s="243" t="s">
        <v>164</v>
      </c>
    </row>
    <row r="227" s="14" customFormat="1">
      <c r="B227" s="276"/>
      <c r="C227" s="277"/>
      <c r="D227" s="235" t="s">
        <v>173</v>
      </c>
      <c r="E227" s="278" t="s">
        <v>21</v>
      </c>
      <c r="F227" s="279" t="s">
        <v>330</v>
      </c>
      <c r="G227" s="277"/>
      <c r="H227" s="280">
        <v>8</v>
      </c>
      <c r="I227" s="281"/>
      <c r="J227" s="277"/>
      <c r="K227" s="277"/>
      <c r="L227" s="282"/>
      <c r="M227" s="283"/>
      <c r="N227" s="284"/>
      <c r="O227" s="284"/>
      <c r="P227" s="284"/>
      <c r="Q227" s="284"/>
      <c r="R227" s="284"/>
      <c r="S227" s="284"/>
      <c r="T227" s="285"/>
      <c r="AT227" s="286" t="s">
        <v>173</v>
      </c>
      <c r="AU227" s="286" t="s">
        <v>82</v>
      </c>
      <c r="AV227" s="14" t="s">
        <v>185</v>
      </c>
      <c r="AW227" s="14" t="s">
        <v>35</v>
      </c>
      <c r="AX227" s="14" t="s">
        <v>72</v>
      </c>
      <c r="AY227" s="286" t="s">
        <v>164</v>
      </c>
    </row>
    <row r="228" s="11" customFormat="1">
      <c r="B228" s="233"/>
      <c r="C228" s="234"/>
      <c r="D228" s="235" t="s">
        <v>173</v>
      </c>
      <c r="E228" s="236" t="s">
        <v>21</v>
      </c>
      <c r="F228" s="237" t="s">
        <v>1292</v>
      </c>
      <c r="G228" s="234"/>
      <c r="H228" s="236" t="s">
        <v>21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AT228" s="243" t="s">
        <v>173</v>
      </c>
      <c r="AU228" s="243" t="s">
        <v>82</v>
      </c>
      <c r="AV228" s="11" t="s">
        <v>80</v>
      </c>
      <c r="AW228" s="11" t="s">
        <v>35</v>
      </c>
      <c r="AX228" s="11" t="s">
        <v>72</v>
      </c>
      <c r="AY228" s="243" t="s">
        <v>164</v>
      </c>
    </row>
    <row r="229" s="11" customFormat="1">
      <c r="B229" s="233"/>
      <c r="C229" s="234"/>
      <c r="D229" s="235" t="s">
        <v>173</v>
      </c>
      <c r="E229" s="236" t="s">
        <v>21</v>
      </c>
      <c r="F229" s="237" t="s">
        <v>258</v>
      </c>
      <c r="G229" s="234"/>
      <c r="H229" s="236" t="s">
        <v>21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AT229" s="243" t="s">
        <v>173</v>
      </c>
      <c r="AU229" s="243" t="s">
        <v>82</v>
      </c>
      <c r="AV229" s="11" t="s">
        <v>80</v>
      </c>
      <c r="AW229" s="11" t="s">
        <v>35</v>
      </c>
      <c r="AX229" s="11" t="s">
        <v>72</v>
      </c>
      <c r="AY229" s="243" t="s">
        <v>164</v>
      </c>
    </row>
    <row r="230" s="11" customFormat="1">
      <c r="B230" s="233"/>
      <c r="C230" s="234"/>
      <c r="D230" s="235" t="s">
        <v>173</v>
      </c>
      <c r="E230" s="236" t="s">
        <v>21</v>
      </c>
      <c r="F230" s="237" t="s">
        <v>331</v>
      </c>
      <c r="G230" s="234"/>
      <c r="H230" s="236" t="s">
        <v>21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AT230" s="243" t="s">
        <v>173</v>
      </c>
      <c r="AU230" s="243" t="s">
        <v>82</v>
      </c>
      <c r="AV230" s="11" t="s">
        <v>80</v>
      </c>
      <c r="AW230" s="11" t="s">
        <v>35</v>
      </c>
      <c r="AX230" s="11" t="s">
        <v>72</v>
      </c>
      <c r="AY230" s="243" t="s">
        <v>164</v>
      </c>
    </row>
    <row r="231" s="12" customFormat="1">
      <c r="B231" s="244"/>
      <c r="C231" s="245"/>
      <c r="D231" s="235" t="s">
        <v>173</v>
      </c>
      <c r="E231" s="246" t="s">
        <v>21</v>
      </c>
      <c r="F231" s="247" t="s">
        <v>1326</v>
      </c>
      <c r="G231" s="245"/>
      <c r="H231" s="248">
        <v>1.28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AT231" s="254" t="s">
        <v>173</v>
      </c>
      <c r="AU231" s="254" t="s">
        <v>82</v>
      </c>
      <c r="AV231" s="12" t="s">
        <v>82</v>
      </c>
      <c r="AW231" s="12" t="s">
        <v>35</v>
      </c>
      <c r="AX231" s="12" t="s">
        <v>72</v>
      </c>
      <c r="AY231" s="254" t="s">
        <v>164</v>
      </c>
    </row>
    <row r="232" s="11" customFormat="1">
      <c r="B232" s="233"/>
      <c r="C232" s="234"/>
      <c r="D232" s="235" t="s">
        <v>173</v>
      </c>
      <c r="E232" s="236" t="s">
        <v>21</v>
      </c>
      <c r="F232" s="237" t="s">
        <v>329</v>
      </c>
      <c r="G232" s="234"/>
      <c r="H232" s="236" t="s">
        <v>21</v>
      </c>
      <c r="I232" s="238"/>
      <c r="J232" s="234"/>
      <c r="K232" s="234"/>
      <c r="L232" s="239"/>
      <c r="M232" s="240"/>
      <c r="N232" s="241"/>
      <c r="O232" s="241"/>
      <c r="P232" s="241"/>
      <c r="Q232" s="241"/>
      <c r="R232" s="241"/>
      <c r="S232" s="241"/>
      <c r="T232" s="242"/>
      <c r="AT232" s="243" t="s">
        <v>173</v>
      </c>
      <c r="AU232" s="243" t="s">
        <v>82</v>
      </c>
      <c r="AV232" s="11" t="s">
        <v>80</v>
      </c>
      <c r="AW232" s="11" t="s">
        <v>35</v>
      </c>
      <c r="AX232" s="11" t="s">
        <v>72</v>
      </c>
      <c r="AY232" s="243" t="s">
        <v>164</v>
      </c>
    </row>
    <row r="233" s="14" customFormat="1">
      <c r="B233" s="276"/>
      <c r="C233" s="277"/>
      <c r="D233" s="235" t="s">
        <v>173</v>
      </c>
      <c r="E233" s="278" t="s">
        <v>21</v>
      </c>
      <c r="F233" s="279" t="s">
        <v>330</v>
      </c>
      <c r="G233" s="277"/>
      <c r="H233" s="280">
        <v>1.28</v>
      </c>
      <c r="I233" s="281"/>
      <c r="J233" s="277"/>
      <c r="K233" s="277"/>
      <c r="L233" s="282"/>
      <c r="M233" s="283"/>
      <c r="N233" s="284"/>
      <c r="O233" s="284"/>
      <c r="P233" s="284"/>
      <c r="Q233" s="284"/>
      <c r="R233" s="284"/>
      <c r="S233" s="284"/>
      <c r="T233" s="285"/>
      <c r="AT233" s="286" t="s">
        <v>173</v>
      </c>
      <c r="AU233" s="286" t="s">
        <v>82</v>
      </c>
      <c r="AV233" s="14" t="s">
        <v>185</v>
      </c>
      <c r="AW233" s="14" t="s">
        <v>35</v>
      </c>
      <c r="AX233" s="14" t="s">
        <v>72</v>
      </c>
      <c r="AY233" s="286" t="s">
        <v>164</v>
      </c>
    </row>
    <row r="234" s="11" customFormat="1">
      <c r="B234" s="233"/>
      <c r="C234" s="234"/>
      <c r="D234" s="235" t="s">
        <v>173</v>
      </c>
      <c r="E234" s="236" t="s">
        <v>21</v>
      </c>
      <c r="F234" s="237" t="s">
        <v>1292</v>
      </c>
      <c r="G234" s="234"/>
      <c r="H234" s="236" t="s">
        <v>21</v>
      </c>
      <c r="I234" s="238"/>
      <c r="J234" s="234"/>
      <c r="K234" s="234"/>
      <c r="L234" s="239"/>
      <c r="M234" s="240"/>
      <c r="N234" s="241"/>
      <c r="O234" s="241"/>
      <c r="P234" s="241"/>
      <c r="Q234" s="241"/>
      <c r="R234" s="241"/>
      <c r="S234" s="241"/>
      <c r="T234" s="242"/>
      <c r="AT234" s="243" t="s">
        <v>173</v>
      </c>
      <c r="AU234" s="243" t="s">
        <v>82</v>
      </c>
      <c r="AV234" s="11" t="s">
        <v>80</v>
      </c>
      <c r="AW234" s="11" t="s">
        <v>35</v>
      </c>
      <c r="AX234" s="11" t="s">
        <v>72</v>
      </c>
      <c r="AY234" s="243" t="s">
        <v>164</v>
      </c>
    </row>
    <row r="235" s="11" customFormat="1">
      <c r="B235" s="233"/>
      <c r="C235" s="234"/>
      <c r="D235" s="235" t="s">
        <v>173</v>
      </c>
      <c r="E235" s="236" t="s">
        <v>21</v>
      </c>
      <c r="F235" s="237" t="s">
        <v>333</v>
      </c>
      <c r="G235" s="234"/>
      <c r="H235" s="236" t="s">
        <v>21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AT235" s="243" t="s">
        <v>173</v>
      </c>
      <c r="AU235" s="243" t="s">
        <v>82</v>
      </c>
      <c r="AV235" s="11" t="s">
        <v>80</v>
      </c>
      <c r="AW235" s="11" t="s">
        <v>35</v>
      </c>
      <c r="AX235" s="11" t="s">
        <v>72</v>
      </c>
      <c r="AY235" s="243" t="s">
        <v>164</v>
      </c>
    </row>
    <row r="236" s="11" customFormat="1">
      <c r="B236" s="233"/>
      <c r="C236" s="234"/>
      <c r="D236" s="235" t="s">
        <v>173</v>
      </c>
      <c r="E236" s="236" t="s">
        <v>21</v>
      </c>
      <c r="F236" s="237" t="s">
        <v>331</v>
      </c>
      <c r="G236" s="234"/>
      <c r="H236" s="236" t="s">
        <v>21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AT236" s="243" t="s">
        <v>173</v>
      </c>
      <c r="AU236" s="243" t="s">
        <v>82</v>
      </c>
      <c r="AV236" s="11" t="s">
        <v>80</v>
      </c>
      <c r="AW236" s="11" t="s">
        <v>35</v>
      </c>
      <c r="AX236" s="11" t="s">
        <v>72</v>
      </c>
      <c r="AY236" s="243" t="s">
        <v>164</v>
      </c>
    </row>
    <row r="237" s="12" customFormat="1">
      <c r="B237" s="244"/>
      <c r="C237" s="245"/>
      <c r="D237" s="235" t="s">
        <v>173</v>
      </c>
      <c r="E237" s="246" t="s">
        <v>21</v>
      </c>
      <c r="F237" s="247" t="s">
        <v>1327</v>
      </c>
      <c r="G237" s="245"/>
      <c r="H237" s="248">
        <v>3.8399999999999999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AT237" s="254" t="s">
        <v>173</v>
      </c>
      <c r="AU237" s="254" t="s">
        <v>82</v>
      </c>
      <c r="AV237" s="12" t="s">
        <v>82</v>
      </c>
      <c r="AW237" s="12" t="s">
        <v>35</v>
      </c>
      <c r="AX237" s="12" t="s">
        <v>72</v>
      </c>
      <c r="AY237" s="254" t="s">
        <v>164</v>
      </c>
    </row>
    <row r="238" s="11" customFormat="1">
      <c r="B238" s="233"/>
      <c r="C238" s="234"/>
      <c r="D238" s="235" t="s">
        <v>173</v>
      </c>
      <c r="E238" s="236" t="s">
        <v>21</v>
      </c>
      <c r="F238" s="237" t="s">
        <v>329</v>
      </c>
      <c r="G238" s="234"/>
      <c r="H238" s="236" t="s">
        <v>21</v>
      </c>
      <c r="I238" s="238"/>
      <c r="J238" s="234"/>
      <c r="K238" s="234"/>
      <c r="L238" s="239"/>
      <c r="M238" s="240"/>
      <c r="N238" s="241"/>
      <c r="O238" s="241"/>
      <c r="P238" s="241"/>
      <c r="Q238" s="241"/>
      <c r="R238" s="241"/>
      <c r="S238" s="241"/>
      <c r="T238" s="242"/>
      <c r="AT238" s="243" t="s">
        <v>173</v>
      </c>
      <c r="AU238" s="243" t="s">
        <v>82</v>
      </c>
      <c r="AV238" s="11" t="s">
        <v>80</v>
      </c>
      <c r="AW238" s="11" t="s">
        <v>35</v>
      </c>
      <c r="AX238" s="11" t="s">
        <v>72</v>
      </c>
      <c r="AY238" s="243" t="s">
        <v>164</v>
      </c>
    </row>
    <row r="239" s="14" customFormat="1">
      <c r="B239" s="276"/>
      <c r="C239" s="277"/>
      <c r="D239" s="235" t="s">
        <v>173</v>
      </c>
      <c r="E239" s="278" t="s">
        <v>21</v>
      </c>
      <c r="F239" s="279" t="s">
        <v>330</v>
      </c>
      <c r="G239" s="277"/>
      <c r="H239" s="280">
        <v>3.8399999999999999</v>
      </c>
      <c r="I239" s="281"/>
      <c r="J239" s="277"/>
      <c r="K239" s="277"/>
      <c r="L239" s="282"/>
      <c r="M239" s="283"/>
      <c r="N239" s="284"/>
      <c r="O239" s="284"/>
      <c r="P239" s="284"/>
      <c r="Q239" s="284"/>
      <c r="R239" s="284"/>
      <c r="S239" s="284"/>
      <c r="T239" s="285"/>
      <c r="AT239" s="286" t="s">
        <v>173</v>
      </c>
      <c r="AU239" s="286" t="s">
        <v>82</v>
      </c>
      <c r="AV239" s="14" t="s">
        <v>185</v>
      </c>
      <c r="AW239" s="14" t="s">
        <v>35</v>
      </c>
      <c r="AX239" s="14" t="s">
        <v>72</v>
      </c>
      <c r="AY239" s="286" t="s">
        <v>164</v>
      </c>
    </row>
    <row r="240" s="11" customFormat="1">
      <c r="B240" s="233"/>
      <c r="C240" s="234"/>
      <c r="D240" s="235" t="s">
        <v>173</v>
      </c>
      <c r="E240" s="236" t="s">
        <v>21</v>
      </c>
      <c r="F240" s="237" t="s">
        <v>1292</v>
      </c>
      <c r="G240" s="234"/>
      <c r="H240" s="236" t="s">
        <v>21</v>
      </c>
      <c r="I240" s="238"/>
      <c r="J240" s="234"/>
      <c r="K240" s="234"/>
      <c r="L240" s="239"/>
      <c r="M240" s="240"/>
      <c r="N240" s="241"/>
      <c r="O240" s="241"/>
      <c r="P240" s="241"/>
      <c r="Q240" s="241"/>
      <c r="R240" s="241"/>
      <c r="S240" s="241"/>
      <c r="T240" s="242"/>
      <c r="AT240" s="243" t="s">
        <v>173</v>
      </c>
      <c r="AU240" s="243" t="s">
        <v>82</v>
      </c>
      <c r="AV240" s="11" t="s">
        <v>80</v>
      </c>
      <c r="AW240" s="11" t="s">
        <v>35</v>
      </c>
      <c r="AX240" s="11" t="s">
        <v>72</v>
      </c>
      <c r="AY240" s="243" t="s">
        <v>164</v>
      </c>
    </row>
    <row r="241" s="11" customFormat="1">
      <c r="B241" s="233"/>
      <c r="C241" s="234"/>
      <c r="D241" s="235" t="s">
        <v>173</v>
      </c>
      <c r="E241" s="236" t="s">
        <v>21</v>
      </c>
      <c r="F241" s="237" t="s">
        <v>335</v>
      </c>
      <c r="G241" s="234"/>
      <c r="H241" s="236" t="s">
        <v>21</v>
      </c>
      <c r="I241" s="238"/>
      <c r="J241" s="234"/>
      <c r="K241" s="234"/>
      <c r="L241" s="239"/>
      <c r="M241" s="240"/>
      <c r="N241" s="241"/>
      <c r="O241" s="241"/>
      <c r="P241" s="241"/>
      <c r="Q241" s="241"/>
      <c r="R241" s="241"/>
      <c r="S241" s="241"/>
      <c r="T241" s="242"/>
      <c r="AT241" s="243" t="s">
        <v>173</v>
      </c>
      <c r="AU241" s="243" t="s">
        <v>82</v>
      </c>
      <c r="AV241" s="11" t="s">
        <v>80</v>
      </c>
      <c r="AW241" s="11" t="s">
        <v>35</v>
      </c>
      <c r="AX241" s="11" t="s">
        <v>72</v>
      </c>
      <c r="AY241" s="243" t="s">
        <v>164</v>
      </c>
    </row>
    <row r="242" s="11" customFormat="1">
      <c r="B242" s="233"/>
      <c r="C242" s="234"/>
      <c r="D242" s="235" t="s">
        <v>173</v>
      </c>
      <c r="E242" s="236" t="s">
        <v>21</v>
      </c>
      <c r="F242" s="237" t="s">
        <v>331</v>
      </c>
      <c r="G242" s="234"/>
      <c r="H242" s="236" t="s">
        <v>21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AT242" s="243" t="s">
        <v>173</v>
      </c>
      <c r="AU242" s="243" t="s">
        <v>82</v>
      </c>
      <c r="AV242" s="11" t="s">
        <v>80</v>
      </c>
      <c r="AW242" s="11" t="s">
        <v>35</v>
      </c>
      <c r="AX242" s="11" t="s">
        <v>72</v>
      </c>
      <c r="AY242" s="243" t="s">
        <v>164</v>
      </c>
    </row>
    <row r="243" s="12" customFormat="1">
      <c r="B243" s="244"/>
      <c r="C243" s="245"/>
      <c r="D243" s="235" t="s">
        <v>173</v>
      </c>
      <c r="E243" s="246" t="s">
        <v>21</v>
      </c>
      <c r="F243" s="247" t="s">
        <v>1328</v>
      </c>
      <c r="G243" s="245"/>
      <c r="H243" s="248">
        <v>3.2000000000000002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AT243" s="254" t="s">
        <v>173</v>
      </c>
      <c r="AU243" s="254" t="s">
        <v>82</v>
      </c>
      <c r="AV243" s="12" t="s">
        <v>82</v>
      </c>
      <c r="AW243" s="12" t="s">
        <v>35</v>
      </c>
      <c r="AX243" s="12" t="s">
        <v>72</v>
      </c>
      <c r="AY243" s="254" t="s">
        <v>164</v>
      </c>
    </row>
    <row r="244" s="11" customFormat="1">
      <c r="B244" s="233"/>
      <c r="C244" s="234"/>
      <c r="D244" s="235" t="s">
        <v>173</v>
      </c>
      <c r="E244" s="236" t="s">
        <v>21</v>
      </c>
      <c r="F244" s="237" t="s">
        <v>329</v>
      </c>
      <c r="G244" s="234"/>
      <c r="H244" s="236" t="s">
        <v>21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AT244" s="243" t="s">
        <v>173</v>
      </c>
      <c r="AU244" s="243" t="s">
        <v>82</v>
      </c>
      <c r="AV244" s="11" t="s">
        <v>80</v>
      </c>
      <c r="AW244" s="11" t="s">
        <v>35</v>
      </c>
      <c r="AX244" s="11" t="s">
        <v>72</v>
      </c>
      <c r="AY244" s="243" t="s">
        <v>164</v>
      </c>
    </row>
    <row r="245" s="14" customFormat="1">
      <c r="B245" s="276"/>
      <c r="C245" s="277"/>
      <c r="D245" s="235" t="s">
        <v>173</v>
      </c>
      <c r="E245" s="278" t="s">
        <v>21</v>
      </c>
      <c r="F245" s="279" t="s">
        <v>330</v>
      </c>
      <c r="G245" s="277"/>
      <c r="H245" s="280">
        <v>3.2000000000000002</v>
      </c>
      <c r="I245" s="281"/>
      <c r="J245" s="277"/>
      <c r="K245" s="277"/>
      <c r="L245" s="282"/>
      <c r="M245" s="283"/>
      <c r="N245" s="284"/>
      <c r="O245" s="284"/>
      <c r="P245" s="284"/>
      <c r="Q245" s="284"/>
      <c r="R245" s="284"/>
      <c r="S245" s="284"/>
      <c r="T245" s="285"/>
      <c r="AT245" s="286" t="s">
        <v>173</v>
      </c>
      <c r="AU245" s="286" t="s">
        <v>82</v>
      </c>
      <c r="AV245" s="14" t="s">
        <v>185</v>
      </c>
      <c r="AW245" s="14" t="s">
        <v>35</v>
      </c>
      <c r="AX245" s="14" t="s">
        <v>72</v>
      </c>
      <c r="AY245" s="286" t="s">
        <v>164</v>
      </c>
    </row>
    <row r="246" s="12" customFormat="1">
      <c r="B246" s="244"/>
      <c r="C246" s="245"/>
      <c r="D246" s="235" t="s">
        <v>173</v>
      </c>
      <c r="E246" s="246" t="s">
        <v>21</v>
      </c>
      <c r="F246" s="247" t="s">
        <v>21</v>
      </c>
      <c r="G246" s="245"/>
      <c r="H246" s="248">
        <v>0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AT246" s="254" t="s">
        <v>173</v>
      </c>
      <c r="AU246" s="254" t="s">
        <v>82</v>
      </c>
      <c r="AV246" s="12" t="s">
        <v>82</v>
      </c>
      <c r="AW246" s="12" t="s">
        <v>35</v>
      </c>
      <c r="AX246" s="12" t="s">
        <v>72</v>
      </c>
      <c r="AY246" s="254" t="s">
        <v>164</v>
      </c>
    </row>
    <row r="247" s="12" customFormat="1">
      <c r="B247" s="244"/>
      <c r="C247" s="245"/>
      <c r="D247" s="235" t="s">
        <v>173</v>
      </c>
      <c r="E247" s="246" t="s">
        <v>21</v>
      </c>
      <c r="F247" s="247" t="s">
        <v>21</v>
      </c>
      <c r="G247" s="245"/>
      <c r="H247" s="248">
        <v>0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AT247" s="254" t="s">
        <v>173</v>
      </c>
      <c r="AU247" s="254" t="s">
        <v>82</v>
      </c>
      <c r="AV247" s="12" t="s">
        <v>82</v>
      </c>
      <c r="AW247" s="12" t="s">
        <v>35</v>
      </c>
      <c r="AX247" s="12" t="s">
        <v>72</v>
      </c>
      <c r="AY247" s="254" t="s">
        <v>164</v>
      </c>
    </row>
    <row r="248" s="13" customFormat="1">
      <c r="B248" s="255"/>
      <c r="C248" s="256"/>
      <c r="D248" s="235" t="s">
        <v>173</v>
      </c>
      <c r="E248" s="257" t="s">
        <v>21</v>
      </c>
      <c r="F248" s="258" t="s">
        <v>177</v>
      </c>
      <c r="G248" s="256"/>
      <c r="H248" s="259">
        <v>16.32</v>
      </c>
      <c r="I248" s="260"/>
      <c r="J248" s="256"/>
      <c r="K248" s="256"/>
      <c r="L248" s="261"/>
      <c r="M248" s="262"/>
      <c r="N248" s="263"/>
      <c r="O248" s="263"/>
      <c r="P248" s="263"/>
      <c r="Q248" s="263"/>
      <c r="R248" s="263"/>
      <c r="S248" s="263"/>
      <c r="T248" s="264"/>
      <c r="AT248" s="265" t="s">
        <v>173</v>
      </c>
      <c r="AU248" s="265" t="s">
        <v>82</v>
      </c>
      <c r="AV248" s="13" t="s">
        <v>171</v>
      </c>
      <c r="AW248" s="13" t="s">
        <v>35</v>
      </c>
      <c r="AX248" s="13" t="s">
        <v>80</v>
      </c>
      <c r="AY248" s="265" t="s">
        <v>164</v>
      </c>
    </row>
    <row r="249" s="1" customFormat="1" ht="25.5" customHeight="1">
      <c r="B249" s="46"/>
      <c r="C249" s="266" t="s">
        <v>9</v>
      </c>
      <c r="D249" s="266" t="s">
        <v>238</v>
      </c>
      <c r="E249" s="267" t="s">
        <v>338</v>
      </c>
      <c r="F249" s="268" t="s">
        <v>339</v>
      </c>
      <c r="G249" s="269" t="s">
        <v>340</v>
      </c>
      <c r="H249" s="270">
        <v>538.55999999999995</v>
      </c>
      <c r="I249" s="271"/>
      <c r="J249" s="272">
        <f>ROUND(I249*H249,2)</f>
        <v>0</v>
      </c>
      <c r="K249" s="268" t="s">
        <v>21</v>
      </c>
      <c r="L249" s="273"/>
      <c r="M249" s="274" t="s">
        <v>21</v>
      </c>
      <c r="N249" s="275" t="s">
        <v>43</v>
      </c>
      <c r="O249" s="47"/>
      <c r="P249" s="230">
        <f>O249*H249</f>
        <v>0</v>
      </c>
      <c r="Q249" s="230">
        <v>0</v>
      </c>
      <c r="R249" s="230">
        <f>Q249*H249</f>
        <v>0</v>
      </c>
      <c r="S249" s="230">
        <v>0</v>
      </c>
      <c r="T249" s="231">
        <f>S249*H249</f>
        <v>0</v>
      </c>
      <c r="AR249" s="24" t="s">
        <v>210</v>
      </c>
      <c r="AT249" s="24" t="s">
        <v>238</v>
      </c>
      <c r="AU249" s="24" t="s">
        <v>82</v>
      </c>
      <c r="AY249" s="24" t="s">
        <v>164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24" t="s">
        <v>80</v>
      </c>
      <c r="BK249" s="232">
        <f>ROUND(I249*H249,2)</f>
        <v>0</v>
      </c>
      <c r="BL249" s="24" t="s">
        <v>171</v>
      </c>
      <c r="BM249" s="24" t="s">
        <v>1329</v>
      </c>
    </row>
    <row r="250" s="11" customFormat="1">
      <c r="B250" s="233"/>
      <c r="C250" s="234"/>
      <c r="D250" s="235" t="s">
        <v>173</v>
      </c>
      <c r="E250" s="236" t="s">
        <v>21</v>
      </c>
      <c r="F250" s="237" t="s">
        <v>1292</v>
      </c>
      <c r="G250" s="234"/>
      <c r="H250" s="236" t="s">
        <v>21</v>
      </c>
      <c r="I250" s="238"/>
      <c r="J250" s="234"/>
      <c r="K250" s="234"/>
      <c r="L250" s="239"/>
      <c r="M250" s="240"/>
      <c r="N250" s="241"/>
      <c r="O250" s="241"/>
      <c r="P250" s="241"/>
      <c r="Q250" s="241"/>
      <c r="R250" s="241"/>
      <c r="S250" s="241"/>
      <c r="T250" s="242"/>
      <c r="AT250" s="243" t="s">
        <v>173</v>
      </c>
      <c r="AU250" s="243" t="s">
        <v>82</v>
      </c>
      <c r="AV250" s="11" t="s">
        <v>80</v>
      </c>
      <c r="AW250" s="11" t="s">
        <v>35</v>
      </c>
      <c r="AX250" s="11" t="s">
        <v>72</v>
      </c>
      <c r="AY250" s="243" t="s">
        <v>164</v>
      </c>
    </row>
    <row r="251" s="11" customFormat="1">
      <c r="B251" s="233"/>
      <c r="C251" s="234"/>
      <c r="D251" s="235" t="s">
        <v>173</v>
      </c>
      <c r="E251" s="236" t="s">
        <v>21</v>
      </c>
      <c r="F251" s="237" t="s">
        <v>323</v>
      </c>
      <c r="G251" s="234"/>
      <c r="H251" s="236" t="s">
        <v>21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AT251" s="243" t="s">
        <v>173</v>
      </c>
      <c r="AU251" s="243" t="s">
        <v>82</v>
      </c>
      <c r="AV251" s="11" t="s">
        <v>80</v>
      </c>
      <c r="AW251" s="11" t="s">
        <v>35</v>
      </c>
      <c r="AX251" s="11" t="s">
        <v>72</v>
      </c>
      <c r="AY251" s="243" t="s">
        <v>164</v>
      </c>
    </row>
    <row r="252" s="11" customFormat="1">
      <c r="B252" s="233"/>
      <c r="C252" s="234"/>
      <c r="D252" s="235" t="s">
        <v>173</v>
      </c>
      <c r="E252" s="236" t="s">
        <v>21</v>
      </c>
      <c r="F252" s="237" t="s">
        <v>324</v>
      </c>
      <c r="G252" s="234"/>
      <c r="H252" s="236" t="s">
        <v>21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AT252" s="243" t="s">
        <v>173</v>
      </c>
      <c r="AU252" s="243" t="s">
        <v>82</v>
      </c>
      <c r="AV252" s="11" t="s">
        <v>80</v>
      </c>
      <c r="AW252" s="11" t="s">
        <v>35</v>
      </c>
      <c r="AX252" s="11" t="s">
        <v>72</v>
      </c>
      <c r="AY252" s="243" t="s">
        <v>164</v>
      </c>
    </row>
    <row r="253" s="12" customFormat="1">
      <c r="B253" s="244"/>
      <c r="C253" s="245"/>
      <c r="D253" s="235" t="s">
        <v>173</v>
      </c>
      <c r="E253" s="246" t="s">
        <v>21</v>
      </c>
      <c r="F253" s="247" t="s">
        <v>1216</v>
      </c>
      <c r="G253" s="245"/>
      <c r="H253" s="248">
        <v>264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AT253" s="254" t="s">
        <v>173</v>
      </c>
      <c r="AU253" s="254" t="s">
        <v>82</v>
      </c>
      <c r="AV253" s="12" t="s">
        <v>82</v>
      </c>
      <c r="AW253" s="12" t="s">
        <v>35</v>
      </c>
      <c r="AX253" s="12" t="s">
        <v>72</v>
      </c>
      <c r="AY253" s="254" t="s">
        <v>164</v>
      </c>
    </row>
    <row r="254" s="11" customFormat="1">
      <c r="B254" s="233"/>
      <c r="C254" s="234"/>
      <c r="D254" s="235" t="s">
        <v>173</v>
      </c>
      <c r="E254" s="236" t="s">
        <v>21</v>
      </c>
      <c r="F254" s="237" t="s">
        <v>329</v>
      </c>
      <c r="G254" s="234"/>
      <c r="H254" s="236" t="s">
        <v>21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AT254" s="243" t="s">
        <v>173</v>
      </c>
      <c r="AU254" s="243" t="s">
        <v>82</v>
      </c>
      <c r="AV254" s="11" t="s">
        <v>80</v>
      </c>
      <c r="AW254" s="11" t="s">
        <v>35</v>
      </c>
      <c r="AX254" s="11" t="s">
        <v>72</v>
      </c>
      <c r="AY254" s="243" t="s">
        <v>164</v>
      </c>
    </row>
    <row r="255" s="14" customFormat="1">
      <c r="B255" s="276"/>
      <c r="C255" s="277"/>
      <c r="D255" s="235" t="s">
        <v>173</v>
      </c>
      <c r="E255" s="278" t="s">
        <v>21</v>
      </c>
      <c r="F255" s="279" t="s">
        <v>330</v>
      </c>
      <c r="G255" s="277"/>
      <c r="H255" s="280">
        <v>264</v>
      </c>
      <c r="I255" s="281"/>
      <c r="J255" s="277"/>
      <c r="K255" s="277"/>
      <c r="L255" s="282"/>
      <c r="M255" s="283"/>
      <c r="N255" s="284"/>
      <c r="O255" s="284"/>
      <c r="P255" s="284"/>
      <c r="Q255" s="284"/>
      <c r="R255" s="284"/>
      <c r="S255" s="284"/>
      <c r="T255" s="285"/>
      <c r="AT255" s="286" t="s">
        <v>173</v>
      </c>
      <c r="AU255" s="286" t="s">
        <v>82</v>
      </c>
      <c r="AV255" s="14" t="s">
        <v>185</v>
      </c>
      <c r="AW255" s="14" t="s">
        <v>35</v>
      </c>
      <c r="AX255" s="14" t="s">
        <v>72</v>
      </c>
      <c r="AY255" s="286" t="s">
        <v>164</v>
      </c>
    </row>
    <row r="256" s="11" customFormat="1">
      <c r="B256" s="233"/>
      <c r="C256" s="234"/>
      <c r="D256" s="235" t="s">
        <v>173</v>
      </c>
      <c r="E256" s="236" t="s">
        <v>21</v>
      </c>
      <c r="F256" s="237" t="s">
        <v>1292</v>
      </c>
      <c r="G256" s="234"/>
      <c r="H256" s="236" t="s">
        <v>21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AT256" s="243" t="s">
        <v>173</v>
      </c>
      <c r="AU256" s="243" t="s">
        <v>82</v>
      </c>
      <c r="AV256" s="11" t="s">
        <v>80</v>
      </c>
      <c r="AW256" s="11" t="s">
        <v>35</v>
      </c>
      <c r="AX256" s="11" t="s">
        <v>72</v>
      </c>
      <c r="AY256" s="243" t="s">
        <v>164</v>
      </c>
    </row>
    <row r="257" s="11" customFormat="1">
      <c r="B257" s="233"/>
      <c r="C257" s="234"/>
      <c r="D257" s="235" t="s">
        <v>173</v>
      </c>
      <c r="E257" s="236" t="s">
        <v>21</v>
      </c>
      <c r="F257" s="237" t="s">
        <v>258</v>
      </c>
      <c r="G257" s="234"/>
      <c r="H257" s="236" t="s">
        <v>21</v>
      </c>
      <c r="I257" s="238"/>
      <c r="J257" s="234"/>
      <c r="K257" s="234"/>
      <c r="L257" s="239"/>
      <c r="M257" s="240"/>
      <c r="N257" s="241"/>
      <c r="O257" s="241"/>
      <c r="P257" s="241"/>
      <c r="Q257" s="241"/>
      <c r="R257" s="241"/>
      <c r="S257" s="241"/>
      <c r="T257" s="242"/>
      <c r="AT257" s="243" t="s">
        <v>173</v>
      </c>
      <c r="AU257" s="243" t="s">
        <v>82</v>
      </c>
      <c r="AV257" s="11" t="s">
        <v>80</v>
      </c>
      <c r="AW257" s="11" t="s">
        <v>35</v>
      </c>
      <c r="AX257" s="11" t="s">
        <v>72</v>
      </c>
      <c r="AY257" s="243" t="s">
        <v>164</v>
      </c>
    </row>
    <row r="258" s="11" customFormat="1">
      <c r="B258" s="233"/>
      <c r="C258" s="234"/>
      <c r="D258" s="235" t="s">
        <v>173</v>
      </c>
      <c r="E258" s="236" t="s">
        <v>21</v>
      </c>
      <c r="F258" s="237" t="s">
        <v>331</v>
      </c>
      <c r="G258" s="234"/>
      <c r="H258" s="236" t="s">
        <v>21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AT258" s="243" t="s">
        <v>173</v>
      </c>
      <c r="AU258" s="243" t="s">
        <v>82</v>
      </c>
      <c r="AV258" s="11" t="s">
        <v>80</v>
      </c>
      <c r="AW258" s="11" t="s">
        <v>35</v>
      </c>
      <c r="AX258" s="11" t="s">
        <v>72</v>
      </c>
      <c r="AY258" s="243" t="s">
        <v>164</v>
      </c>
    </row>
    <row r="259" s="12" customFormat="1">
      <c r="B259" s="244"/>
      <c r="C259" s="245"/>
      <c r="D259" s="235" t="s">
        <v>173</v>
      </c>
      <c r="E259" s="246" t="s">
        <v>21</v>
      </c>
      <c r="F259" s="247" t="s">
        <v>1330</v>
      </c>
      <c r="G259" s="245"/>
      <c r="H259" s="248">
        <v>42.240000000000002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AT259" s="254" t="s">
        <v>173</v>
      </c>
      <c r="AU259" s="254" t="s">
        <v>82</v>
      </c>
      <c r="AV259" s="12" t="s">
        <v>82</v>
      </c>
      <c r="AW259" s="12" t="s">
        <v>35</v>
      </c>
      <c r="AX259" s="12" t="s">
        <v>72</v>
      </c>
      <c r="AY259" s="254" t="s">
        <v>164</v>
      </c>
    </row>
    <row r="260" s="11" customFormat="1">
      <c r="B260" s="233"/>
      <c r="C260" s="234"/>
      <c r="D260" s="235" t="s">
        <v>173</v>
      </c>
      <c r="E260" s="236" t="s">
        <v>21</v>
      </c>
      <c r="F260" s="237" t="s">
        <v>329</v>
      </c>
      <c r="G260" s="234"/>
      <c r="H260" s="236" t="s">
        <v>21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AT260" s="243" t="s">
        <v>173</v>
      </c>
      <c r="AU260" s="243" t="s">
        <v>82</v>
      </c>
      <c r="AV260" s="11" t="s">
        <v>80</v>
      </c>
      <c r="AW260" s="11" t="s">
        <v>35</v>
      </c>
      <c r="AX260" s="11" t="s">
        <v>72</v>
      </c>
      <c r="AY260" s="243" t="s">
        <v>164</v>
      </c>
    </row>
    <row r="261" s="14" customFormat="1">
      <c r="B261" s="276"/>
      <c r="C261" s="277"/>
      <c r="D261" s="235" t="s">
        <v>173</v>
      </c>
      <c r="E261" s="278" t="s">
        <v>21</v>
      </c>
      <c r="F261" s="279" t="s">
        <v>330</v>
      </c>
      <c r="G261" s="277"/>
      <c r="H261" s="280">
        <v>42.240000000000002</v>
      </c>
      <c r="I261" s="281"/>
      <c r="J261" s="277"/>
      <c r="K261" s="277"/>
      <c r="L261" s="282"/>
      <c r="M261" s="283"/>
      <c r="N261" s="284"/>
      <c r="O261" s="284"/>
      <c r="P261" s="284"/>
      <c r="Q261" s="284"/>
      <c r="R261" s="284"/>
      <c r="S261" s="284"/>
      <c r="T261" s="285"/>
      <c r="AT261" s="286" t="s">
        <v>173</v>
      </c>
      <c r="AU261" s="286" t="s">
        <v>82</v>
      </c>
      <c r="AV261" s="14" t="s">
        <v>185</v>
      </c>
      <c r="AW261" s="14" t="s">
        <v>35</v>
      </c>
      <c r="AX261" s="14" t="s">
        <v>72</v>
      </c>
      <c r="AY261" s="286" t="s">
        <v>164</v>
      </c>
    </row>
    <row r="262" s="11" customFormat="1">
      <c r="B262" s="233"/>
      <c r="C262" s="234"/>
      <c r="D262" s="235" t="s">
        <v>173</v>
      </c>
      <c r="E262" s="236" t="s">
        <v>21</v>
      </c>
      <c r="F262" s="237" t="s">
        <v>1292</v>
      </c>
      <c r="G262" s="234"/>
      <c r="H262" s="236" t="s">
        <v>21</v>
      </c>
      <c r="I262" s="238"/>
      <c r="J262" s="234"/>
      <c r="K262" s="234"/>
      <c r="L262" s="239"/>
      <c r="M262" s="240"/>
      <c r="N262" s="241"/>
      <c r="O262" s="241"/>
      <c r="P262" s="241"/>
      <c r="Q262" s="241"/>
      <c r="R262" s="241"/>
      <c r="S262" s="241"/>
      <c r="T262" s="242"/>
      <c r="AT262" s="243" t="s">
        <v>173</v>
      </c>
      <c r="AU262" s="243" t="s">
        <v>82</v>
      </c>
      <c r="AV262" s="11" t="s">
        <v>80</v>
      </c>
      <c r="AW262" s="11" t="s">
        <v>35</v>
      </c>
      <c r="AX262" s="11" t="s">
        <v>72</v>
      </c>
      <c r="AY262" s="243" t="s">
        <v>164</v>
      </c>
    </row>
    <row r="263" s="11" customFormat="1">
      <c r="B263" s="233"/>
      <c r="C263" s="234"/>
      <c r="D263" s="235" t="s">
        <v>173</v>
      </c>
      <c r="E263" s="236" t="s">
        <v>21</v>
      </c>
      <c r="F263" s="237" t="s">
        <v>333</v>
      </c>
      <c r="G263" s="234"/>
      <c r="H263" s="236" t="s">
        <v>21</v>
      </c>
      <c r="I263" s="238"/>
      <c r="J263" s="234"/>
      <c r="K263" s="234"/>
      <c r="L263" s="239"/>
      <c r="M263" s="240"/>
      <c r="N263" s="241"/>
      <c r="O263" s="241"/>
      <c r="P263" s="241"/>
      <c r="Q263" s="241"/>
      <c r="R263" s="241"/>
      <c r="S263" s="241"/>
      <c r="T263" s="242"/>
      <c r="AT263" s="243" t="s">
        <v>173</v>
      </c>
      <c r="AU263" s="243" t="s">
        <v>82</v>
      </c>
      <c r="AV263" s="11" t="s">
        <v>80</v>
      </c>
      <c r="AW263" s="11" t="s">
        <v>35</v>
      </c>
      <c r="AX263" s="11" t="s">
        <v>72</v>
      </c>
      <c r="AY263" s="243" t="s">
        <v>164</v>
      </c>
    </row>
    <row r="264" s="11" customFormat="1">
      <c r="B264" s="233"/>
      <c r="C264" s="234"/>
      <c r="D264" s="235" t="s">
        <v>173</v>
      </c>
      <c r="E264" s="236" t="s">
        <v>21</v>
      </c>
      <c r="F264" s="237" t="s">
        <v>331</v>
      </c>
      <c r="G264" s="234"/>
      <c r="H264" s="236" t="s">
        <v>21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AT264" s="243" t="s">
        <v>173</v>
      </c>
      <c r="AU264" s="243" t="s">
        <v>82</v>
      </c>
      <c r="AV264" s="11" t="s">
        <v>80</v>
      </c>
      <c r="AW264" s="11" t="s">
        <v>35</v>
      </c>
      <c r="AX264" s="11" t="s">
        <v>72</v>
      </c>
      <c r="AY264" s="243" t="s">
        <v>164</v>
      </c>
    </row>
    <row r="265" s="12" customFormat="1">
      <c r="B265" s="244"/>
      <c r="C265" s="245"/>
      <c r="D265" s="235" t="s">
        <v>173</v>
      </c>
      <c r="E265" s="246" t="s">
        <v>21</v>
      </c>
      <c r="F265" s="247" t="s">
        <v>1331</v>
      </c>
      <c r="G265" s="245"/>
      <c r="H265" s="248">
        <v>126.72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AT265" s="254" t="s">
        <v>173</v>
      </c>
      <c r="AU265" s="254" t="s">
        <v>82</v>
      </c>
      <c r="AV265" s="12" t="s">
        <v>82</v>
      </c>
      <c r="AW265" s="12" t="s">
        <v>35</v>
      </c>
      <c r="AX265" s="12" t="s">
        <v>72</v>
      </c>
      <c r="AY265" s="254" t="s">
        <v>164</v>
      </c>
    </row>
    <row r="266" s="11" customFormat="1">
      <c r="B266" s="233"/>
      <c r="C266" s="234"/>
      <c r="D266" s="235" t="s">
        <v>173</v>
      </c>
      <c r="E266" s="236" t="s">
        <v>21</v>
      </c>
      <c r="F266" s="237" t="s">
        <v>329</v>
      </c>
      <c r="G266" s="234"/>
      <c r="H266" s="236" t="s">
        <v>21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AT266" s="243" t="s">
        <v>173</v>
      </c>
      <c r="AU266" s="243" t="s">
        <v>82</v>
      </c>
      <c r="AV266" s="11" t="s">
        <v>80</v>
      </c>
      <c r="AW266" s="11" t="s">
        <v>35</v>
      </c>
      <c r="AX266" s="11" t="s">
        <v>72</v>
      </c>
      <c r="AY266" s="243" t="s">
        <v>164</v>
      </c>
    </row>
    <row r="267" s="14" customFormat="1">
      <c r="B267" s="276"/>
      <c r="C267" s="277"/>
      <c r="D267" s="235" t="s">
        <v>173</v>
      </c>
      <c r="E267" s="278" t="s">
        <v>21</v>
      </c>
      <c r="F267" s="279" t="s">
        <v>330</v>
      </c>
      <c r="G267" s="277"/>
      <c r="H267" s="280">
        <v>126.72</v>
      </c>
      <c r="I267" s="281"/>
      <c r="J267" s="277"/>
      <c r="K267" s="277"/>
      <c r="L267" s="282"/>
      <c r="M267" s="283"/>
      <c r="N267" s="284"/>
      <c r="O267" s="284"/>
      <c r="P267" s="284"/>
      <c r="Q267" s="284"/>
      <c r="R267" s="284"/>
      <c r="S267" s="284"/>
      <c r="T267" s="285"/>
      <c r="AT267" s="286" t="s">
        <v>173</v>
      </c>
      <c r="AU267" s="286" t="s">
        <v>82</v>
      </c>
      <c r="AV267" s="14" t="s">
        <v>185</v>
      </c>
      <c r="AW267" s="14" t="s">
        <v>35</v>
      </c>
      <c r="AX267" s="14" t="s">
        <v>72</v>
      </c>
      <c r="AY267" s="286" t="s">
        <v>164</v>
      </c>
    </row>
    <row r="268" s="11" customFormat="1">
      <c r="B268" s="233"/>
      <c r="C268" s="234"/>
      <c r="D268" s="235" t="s">
        <v>173</v>
      </c>
      <c r="E268" s="236" t="s">
        <v>21</v>
      </c>
      <c r="F268" s="237" t="s">
        <v>1292</v>
      </c>
      <c r="G268" s="234"/>
      <c r="H268" s="236" t="s">
        <v>21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AT268" s="243" t="s">
        <v>173</v>
      </c>
      <c r="AU268" s="243" t="s">
        <v>82</v>
      </c>
      <c r="AV268" s="11" t="s">
        <v>80</v>
      </c>
      <c r="AW268" s="11" t="s">
        <v>35</v>
      </c>
      <c r="AX268" s="11" t="s">
        <v>72</v>
      </c>
      <c r="AY268" s="243" t="s">
        <v>164</v>
      </c>
    </row>
    <row r="269" s="11" customFormat="1">
      <c r="B269" s="233"/>
      <c r="C269" s="234"/>
      <c r="D269" s="235" t="s">
        <v>173</v>
      </c>
      <c r="E269" s="236" t="s">
        <v>21</v>
      </c>
      <c r="F269" s="237" t="s">
        <v>335</v>
      </c>
      <c r="G269" s="234"/>
      <c r="H269" s="236" t="s">
        <v>21</v>
      </c>
      <c r="I269" s="238"/>
      <c r="J269" s="234"/>
      <c r="K269" s="234"/>
      <c r="L269" s="239"/>
      <c r="M269" s="240"/>
      <c r="N269" s="241"/>
      <c r="O269" s="241"/>
      <c r="P269" s="241"/>
      <c r="Q269" s="241"/>
      <c r="R269" s="241"/>
      <c r="S269" s="241"/>
      <c r="T269" s="242"/>
      <c r="AT269" s="243" t="s">
        <v>173</v>
      </c>
      <c r="AU269" s="243" t="s">
        <v>82</v>
      </c>
      <c r="AV269" s="11" t="s">
        <v>80</v>
      </c>
      <c r="AW269" s="11" t="s">
        <v>35</v>
      </c>
      <c r="AX269" s="11" t="s">
        <v>72</v>
      </c>
      <c r="AY269" s="243" t="s">
        <v>164</v>
      </c>
    </row>
    <row r="270" s="11" customFormat="1">
      <c r="B270" s="233"/>
      <c r="C270" s="234"/>
      <c r="D270" s="235" t="s">
        <v>173</v>
      </c>
      <c r="E270" s="236" t="s">
        <v>21</v>
      </c>
      <c r="F270" s="237" t="s">
        <v>331</v>
      </c>
      <c r="G270" s="234"/>
      <c r="H270" s="236" t="s">
        <v>21</v>
      </c>
      <c r="I270" s="238"/>
      <c r="J270" s="234"/>
      <c r="K270" s="234"/>
      <c r="L270" s="239"/>
      <c r="M270" s="240"/>
      <c r="N270" s="241"/>
      <c r="O270" s="241"/>
      <c r="P270" s="241"/>
      <c r="Q270" s="241"/>
      <c r="R270" s="241"/>
      <c r="S270" s="241"/>
      <c r="T270" s="242"/>
      <c r="AT270" s="243" t="s">
        <v>173</v>
      </c>
      <c r="AU270" s="243" t="s">
        <v>82</v>
      </c>
      <c r="AV270" s="11" t="s">
        <v>80</v>
      </c>
      <c r="AW270" s="11" t="s">
        <v>35</v>
      </c>
      <c r="AX270" s="11" t="s">
        <v>72</v>
      </c>
      <c r="AY270" s="243" t="s">
        <v>164</v>
      </c>
    </row>
    <row r="271" s="12" customFormat="1">
      <c r="B271" s="244"/>
      <c r="C271" s="245"/>
      <c r="D271" s="235" t="s">
        <v>173</v>
      </c>
      <c r="E271" s="246" t="s">
        <v>21</v>
      </c>
      <c r="F271" s="247" t="s">
        <v>1332</v>
      </c>
      <c r="G271" s="245"/>
      <c r="H271" s="248">
        <v>105.59999999999999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AT271" s="254" t="s">
        <v>173</v>
      </c>
      <c r="AU271" s="254" t="s">
        <v>82</v>
      </c>
      <c r="AV271" s="12" t="s">
        <v>82</v>
      </c>
      <c r="AW271" s="12" t="s">
        <v>35</v>
      </c>
      <c r="AX271" s="12" t="s">
        <v>72</v>
      </c>
      <c r="AY271" s="254" t="s">
        <v>164</v>
      </c>
    </row>
    <row r="272" s="11" customFormat="1">
      <c r="B272" s="233"/>
      <c r="C272" s="234"/>
      <c r="D272" s="235" t="s">
        <v>173</v>
      </c>
      <c r="E272" s="236" t="s">
        <v>21</v>
      </c>
      <c r="F272" s="237" t="s">
        <v>329</v>
      </c>
      <c r="G272" s="234"/>
      <c r="H272" s="236" t="s">
        <v>21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AT272" s="243" t="s">
        <v>173</v>
      </c>
      <c r="AU272" s="243" t="s">
        <v>82</v>
      </c>
      <c r="AV272" s="11" t="s">
        <v>80</v>
      </c>
      <c r="AW272" s="11" t="s">
        <v>35</v>
      </c>
      <c r="AX272" s="11" t="s">
        <v>72</v>
      </c>
      <c r="AY272" s="243" t="s">
        <v>164</v>
      </c>
    </row>
    <row r="273" s="14" customFormat="1">
      <c r="B273" s="276"/>
      <c r="C273" s="277"/>
      <c r="D273" s="235" t="s">
        <v>173</v>
      </c>
      <c r="E273" s="278" t="s">
        <v>21</v>
      </c>
      <c r="F273" s="279" t="s">
        <v>330</v>
      </c>
      <c r="G273" s="277"/>
      <c r="H273" s="280">
        <v>105.59999999999999</v>
      </c>
      <c r="I273" s="281"/>
      <c r="J273" s="277"/>
      <c r="K273" s="277"/>
      <c r="L273" s="282"/>
      <c r="M273" s="283"/>
      <c r="N273" s="284"/>
      <c r="O273" s="284"/>
      <c r="P273" s="284"/>
      <c r="Q273" s="284"/>
      <c r="R273" s="284"/>
      <c r="S273" s="284"/>
      <c r="T273" s="285"/>
      <c r="AT273" s="286" t="s">
        <v>173</v>
      </c>
      <c r="AU273" s="286" t="s">
        <v>82</v>
      </c>
      <c r="AV273" s="14" t="s">
        <v>185</v>
      </c>
      <c r="AW273" s="14" t="s">
        <v>35</v>
      </c>
      <c r="AX273" s="14" t="s">
        <v>72</v>
      </c>
      <c r="AY273" s="286" t="s">
        <v>164</v>
      </c>
    </row>
    <row r="274" s="12" customFormat="1">
      <c r="B274" s="244"/>
      <c r="C274" s="245"/>
      <c r="D274" s="235" t="s">
        <v>173</v>
      </c>
      <c r="E274" s="246" t="s">
        <v>21</v>
      </c>
      <c r="F274" s="247" t="s">
        <v>21</v>
      </c>
      <c r="G274" s="245"/>
      <c r="H274" s="248">
        <v>0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AT274" s="254" t="s">
        <v>173</v>
      </c>
      <c r="AU274" s="254" t="s">
        <v>82</v>
      </c>
      <c r="AV274" s="12" t="s">
        <v>82</v>
      </c>
      <c r="AW274" s="12" t="s">
        <v>35</v>
      </c>
      <c r="AX274" s="12" t="s">
        <v>72</v>
      </c>
      <c r="AY274" s="254" t="s">
        <v>164</v>
      </c>
    </row>
    <row r="275" s="12" customFormat="1">
      <c r="B275" s="244"/>
      <c r="C275" s="245"/>
      <c r="D275" s="235" t="s">
        <v>173</v>
      </c>
      <c r="E275" s="246" t="s">
        <v>21</v>
      </c>
      <c r="F275" s="247" t="s">
        <v>21</v>
      </c>
      <c r="G275" s="245"/>
      <c r="H275" s="248">
        <v>0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AT275" s="254" t="s">
        <v>173</v>
      </c>
      <c r="AU275" s="254" t="s">
        <v>82</v>
      </c>
      <c r="AV275" s="12" t="s">
        <v>82</v>
      </c>
      <c r="AW275" s="12" t="s">
        <v>35</v>
      </c>
      <c r="AX275" s="12" t="s">
        <v>72</v>
      </c>
      <c r="AY275" s="254" t="s">
        <v>164</v>
      </c>
    </row>
    <row r="276" s="13" customFormat="1">
      <c r="B276" s="255"/>
      <c r="C276" s="256"/>
      <c r="D276" s="235" t="s">
        <v>173</v>
      </c>
      <c r="E276" s="257" t="s">
        <v>21</v>
      </c>
      <c r="F276" s="258" t="s">
        <v>177</v>
      </c>
      <c r="G276" s="256"/>
      <c r="H276" s="259">
        <v>538.55999999999995</v>
      </c>
      <c r="I276" s="260"/>
      <c r="J276" s="256"/>
      <c r="K276" s="256"/>
      <c r="L276" s="261"/>
      <c r="M276" s="262"/>
      <c r="N276" s="263"/>
      <c r="O276" s="263"/>
      <c r="P276" s="263"/>
      <c r="Q276" s="263"/>
      <c r="R276" s="263"/>
      <c r="S276" s="263"/>
      <c r="T276" s="264"/>
      <c r="AT276" s="265" t="s">
        <v>173</v>
      </c>
      <c r="AU276" s="265" t="s">
        <v>82</v>
      </c>
      <c r="AV276" s="13" t="s">
        <v>171</v>
      </c>
      <c r="AW276" s="13" t="s">
        <v>35</v>
      </c>
      <c r="AX276" s="13" t="s">
        <v>80</v>
      </c>
      <c r="AY276" s="265" t="s">
        <v>164</v>
      </c>
    </row>
    <row r="277" s="1" customFormat="1" ht="16.5" customHeight="1">
      <c r="B277" s="46"/>
      <c r="C277" s="221" t="s">
        <v>297</v>
      </c>
      <c r="D277" s="221" t="s">
        <v>166</v>
      </c>
      <c r="E277" s="222" t="s">
        <v>347</v>
      </c>
      <c r="F277" s="223" t="s">
        <v>348</v>
      </c>
      <c r="G277" s="224" t="s">
        <v>169</v>
      </c>
      <c r="H277" s="225">
        <v>489</v>
      </c>
      <c r="I277" s="226"/>
      <c r="J277" s="227">
        <f>ROUND(I277*H277,2)</f>
        <v>0</v>
      </c>
      <c r="K277" s="223" t="s">
        <v>21</v>
      </c>
      <c r="L277" s="72"/>
      <c r="M277" s="228" t="s">
        <v>21</v>
      </c>
      <c r="N277" s="229" t="s">
        <v>43</v>
      </c>
      <c r="O277" s="47"/>
      <c r="P277" s="230">
        <f>O277*H277</f>
        <v>0</v>
      </c>
      <c r="Q277" s="230">
        <v>0</v>
      </c>
      <c r="R277" s="230">
        <f>Q277*H277</f>
        <v>0</v>
      </c>
      <c r="S277" s="230">
        <v>0</v>
      </c>
      <c r="T277" s="231">
        <f>S277*H277</f>
        <v>0</v>
      </c>
      <c r="AR277" s="24" t="s">
        <v>171</v>
      </c>
      <c r="AT277" s="24" t="s">
        <v>166</v>
      </c>
      <c r="AU277" s="24" t="s">
        <v>82</v>
      </c>
      <c r="AY277" s="24" t="s">
        <v>164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24" t="s">
        <v>80</v>
      </c>
      <c r="BK277" s="232">
        <f>ROUND(I277*H277,2)</f>
        <v>0</v>
      </c>
      <c r="BL277" s="24" t="s">
        <v>171</v>
      </c>
      <c r="BM277" s="24" t="s">
        <v>1333</v>
      </c>
    </row>
    <row r="278" s="11" customFormat="1">
      <c r="B278" s="233"/>
      <c r="C278" s="234"/>
      <c r="D278" s="235" t="s">
        <v>173</v>
      </c>
      <c r="E278" s="236" t="s">
        <v>21</v>
      </c>
      <c r="F278" s="237" t="s">
        <v>1292</v>
      </c>
      <c r="G278" s="234"/>
      <c r="H278" s="236" t="s">
        <v>21</v>
      </c>
      <c r="I278" s="238"/>
      <c r="J278" s="234"/>
      <c r="K278" s="234"/>
      <c r="L278" s="239"/>
      <c r="M278" s="240"/>
      <c r="N278" s="241"/>
      <c r="O278" s="241"/>
      <c r="P278" s="241"/>
      <c r="Q278" s="241"/>
      <c r="R278" s="241"/>
      <c r="S278" s="241"/>
      <c r="T278" s="242"/>
      <c r="AT278" s="243" t="s">
        <v>173</v>
      </c>
      <c r="AU278" s="243" t="s">
        <v>82</v>
      </c>
      <c r="AV278" s="11" t="s">
        <v>80</v>
      </c>
      <c r="AW278" s="11" t="s">
        <v>35</v>
      </c>
      <c r="AX278" s="11" t="s">
        <v>72</v>
      </c>
      <c r="AY278" s="243" t="s">
        <v>164</v>
      </c>
    </row>
    <row r="279" s="11" customFormat="1">
      <c r="B279" s="233"/>
      <c r="C279" s="234"/>
      <c r="D279" s="235" t="s">
        <v>173</v>
      </c>
      <c r="E279" s="236" t="s">
        <v>21</v>
      </c>
      <c r="F279" s="237" t="s">
        <v>323</v>
      </c>
      <c r="G279" s="234"/>
      <c r="H279" s="236" t="s">
        <v>21</v>
      </c>
      <c r="I279" s="238"/>
      <c r="J279" s="234"/>
      <c r="K279" s="234"/>
      <c r="L279" s="239"/>
      <c r="M279" s="240"/>
      <c r="N279" s="241"/>
      <c r="O279" s="241"/>
      <c r="P279" s="241"/>
      <c r="Q279" s="241"/>
      <c r="R279" s="241"/>
      <c r="S279" s="241"/>
      <c r="T279" s="242"/>
      <c r="AT279" s="243" t="s">
        <v>173</v>
      </c>
      <c r="AU279" s="243" t="s">
        <v>82</v>
      </c>
      <c r="AV279" s="11" t="s">
        <v>80</v>
      </c>
      <c r="AW279" s="11" t="s">
        <v>35</v>
      </c>
      <c r="AX279" s="11" t="s">
        <v>72</v>
      </c>
      <c r="AY279" s="243" t="s">
        <v>164</v>
      </c>
    </row>
    <row r="280" s="11" customFormat="1">
      <c r="B280" s="233"/>
      <c r="C280" s="234"/>
      <c r="D280" s="235" t="s">
        <v>173</v>
      </c>
      <c r="E280" s="236" t="s">
        <v>21</v>
      </c>
      <c r="F280" s="237" t="s">
        <v>350</v>
      </c>
      <c r="G280" s="234"/>
      <c r="H280" s="236" t="s">
        <v>21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AT280" s="243" t="s">
        <v>173</v>
      </c>
      <c r="AU280" s="243" t="s">
        <v>82</v>
      </c>
      <c r="AV280" s="11" t="s">
        <v>80</v>
      </c>
      <c r="AW280" s="11" t="s">
        <v>35</v>
      </c>
      <c r="AX280" s="11" t="s">
        <v>72</v>
      </c>
      <c r="AY280" s="243" t="s">
        <v>164</v>
      </c>
    </row>
    <row r="281" s="12" customFormat="1">
      <c r="B281" s="244"/>
      <c r="C281" s="245"/>
      <c r="D281" s="235" t="s">
        <v>173</v>
      </c>
      <c r="E281" s="246" t="s">
        <v>21</v>
      </c>
      <c r="F281" s="247" t="s">
        <v>1293</v>
      </c>
      <c r="G281" s="245"/>
      <c r="H281" s="248">
        <v>489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AT281" s="254" t="s">
        <v>173</v>
      </c>
      <c r="AU281" s="254" t="s">
        <v>82</v>
      </c>
      <c r="AV281" s="12" t="s">
        <v>82</v>
      </c>
      <c r="AW281" s="12" t="s">
        <v>35</v>
      </c>
      <c r="AX281" s="12" t="s">
        <v>72</v>
      </c>
      <c r="AY281" s="254" t="s">
        <v>164</v>
      </c>
    </row>
    <row r="282" s="11" customFormat="1">
      <c r="B282" s="233"/>
      <c r="C282" s="234"/>
      <c r="D282" s="235" t="s">
        <v>173</v>
      </c>
      <c r="E282" s="236" t="s">
        <v>21</v>
      </c>
      <c r="F282" s="237" t="s">
        <v>351</v>
      </c>
      <c r="G282" s="234"/>
      <c r="H282" s="236" t="s">
        <v>21</v>
      </c>
      <c r="I282" s="238"/>
      <c r="J282" s="234"/>
      <c r="K282" s="234"/>
      <c r="L282" s="239"/>
      <c r="M282" s="240"/>
      <c r="N282" s="241"/>
      <c r="O282" s="241"/>
      <c r="P282" s="241"/>
      <c r="Q282" s="241"/>
      <c r="R282" s="241"/>
      <c r="S282" s="241"/>
      <c r="T282" s="242"/>
      <c r="AT282" s="243" t="s">
        <v>173</v>
      </c>
      <c r="AU282" s="243" t="s">
        <v>82</v>
      </c>
      <c r="AV282" s="11" t="s">
        <v>80</v>
      </c>
      <c r="AW282" s="11" t="s">
        <v>35</v>
      </c>
      <c r="AX282" s="11" t="s">
        <v>72</v>
      </c>
      <c r="AY282" s="243" t="s">
        <v>164</v>
      </c>
    </row>
    <row r="283" s="13" customFormat="1">
      <c r="B283" s="255"/>
      <c r="C283" s="256"/>
      <c r="D283" s="235" t="s">
        <v>173</v>
      </c>
      <c r="E283" s="257" t="s">
        <v>21</v>
      </c>
      <c r="F283" s="258" t="s">
        <v>177</v>
      </c>
      <c r="G283" s="256"/>
      <c r="H283" s="259">
        <v>489</v>
      </c>
      <c r="I283" s="260"/>
      <c r="J283" s="256"/>
      <c r="K283" s="256"/>
      <c r="L283" s="261"/>
      <c r="M283" s="262"/>
      <c r="N283" s="263"/>
      <c r="O283" s="263"/>
      <c r="P283" s="263"/>
      <c r="Q283" s="263"/>
      <c r="R283" s="263"/>
      <c r="S283" s="263"/>
      <c r="T283" s="264"/>
      <c r="AT283" s="265" t="s">
        <v>173</v>
      </c>
      <c r="AU283" s="265" t="s">
        <v>82</v>
      </c>
      <c r="AV283" s="13" t="s">
        <v>171</v>
      </c>
      <c r="AW283" s="13" t="s">
        <v>35</v>
      </c>
      <c r="AX283" s="13" t="s">
        <v>80</v>
      </c>
      <c r="AY283" s="265" t="s">
        <v>164</v>
      </c>
    </row>
    <row r="284" s="1" customFormat="1" ht="16.5" customHeight="1">
      <c r="B284" s="46"/>
      <c r="C284" s="266" t="s">
        <v>307</v>
      </c>
      <c r="D284" s="266" t="s">
        <v>238</v>
      </c>
      <c r="E284" s="267" t="s">
        <v>353</v>
      </c>
      <c r="F284" s="268" t="s">
        <v>354</v>
      </c>
      <c r="G284" s="269" t="s">
        <v>340</v>
      </c>
      <c r="H284" s="270">
        <v>2934</v>
      </c>
      <c r="I284" s="271"/>
      <c r="J284" s="272">
        <f>ROUND(I284*H284,2)</f>
        <v>0</v>
      </c>
      <c r="K284" s="268" t="s">
        <v>21</v>
      </c>
      <c r="L284" s="273"/>
      <c r="M284" s="274" t="s">
        <v>21</v>
      </c>
      <c r="N284" s="275" t="s">
        <v>43</v>
      </c>
      <c r="O284" s="47"/>
      <c r="P284" s="230">
        <f>O284*H284</f>
        <v>0</v>
      </c>
      <c r="Q284" s="230">
        <v>0</v>
      </c>
      <c r="R284" s="230">
        <f>Q284*H284</f>
        <v>0</v>
      </c>
      <c r="S284" s="230">
        <v>0</v>
      </c>
      <c r="T284" s="231">
        <f>S284*H284</f>
        <v>0</v>
      </c>
      <c r="AR284" s="24" t="s">
        <v>210</v>
      </c>
      <c r="AT284" s="24" t="s">
        <v>238</v>
      </c>
      <c r="AU284" s="24" t="s">
        <v>82</v>
      </c>
      <c r="AY284" s="24" t="s">
        <v>164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24" t="s">
        <v>80</v>
      </c>
      <c r="BK284" s="232">
        <f>ROUND(I284*H284,2)</f>
        <v>0</v>
      </c>
      <c r="BL284" s="24" t="s">
        <v>171</v>
      </c>
      <c r="BM284" s="24" t="s">
        <v>1334</v>
      </c>
    </row>
    <row r="285" s="11" customFormat="1">
      <c r="B285" s="233"/>
      <c r="C285" s="234"/>
      <c r="D285" s="235" t="s">
        <v>173</v>
      </c>
      <c r="E285" s="236" t="s">
        <v>21</v>
      </c>
      <c r="F285" s="237" t="s">
        <v>1292</v>
      </c>
      <c r="G285" s="234"/>
      <c r="H285" s="236" t="s">
        <v>21</v>
      </c>
      <c r="I285" s="238"/>
      <c r="J285" s="234"/>
      <c r="K285" s="234"/>
      <c r="L285" s="239"/>
      <c r="M285" s="240"/>
      <c r="N285" s="241"/>
      <c r="O285" s="241"/>
      <c r="P285" s="241"/>
      <c r="Q285" s="241"/>
      <c r="R285" s="241"/>
      <c r="S285" s="241"/>
      <c r="T285" s="242"/>
      <c r="AT285" s="243" t="s">
        <v>173</v>
      </c>
      <c r="AU285" s="243" t="s">
        <v>82</v>
      </c>
      <c r="AV285" s="11" t="s">
        <v>80</v>
      </c>
      <c r="AW285" s="11" t="s">
        <v>35</v>
      </c>
      <c r="AX285" s="11" t="s">
        <v>72</v>
      </c>
      <c r="AY285" s="243" t="s">
        <v>164</v>
      </c>
    </row>
    <row r="286" s="11" customFormat="1">
      <c r="B286" s="233"/>
      <c r="C286" s="234"/>
      <c r="D286" s="235" t="s">
        <v>173</v>
      </c>
      <c r="E286" s="236" t="s">
        <v>21</v>
      </c>
      <c r="F286" s="237" t="s">
        <v>323</v>
      </c>
      <c r="G286" s="234"/>
      <c r="H286" s="236" t="s">
        <v>21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AT286" s="243" t="s">
        <v>173</v>
      </c>
      <c r="AU286" s="243" t="s">
        <v>82</v>
      </c>
      <c r="AV286" s="11" t="s">
        <v>80</v>
      </c>
      <c r="AW286" s="11" t="s">
        <v>35</v>
      </c>
      <c r="AX286" s="11" t="s">
        <v>72</v>
      </c>
      <c r="AY286" s="243" t="s">
        <v>164</v>
      </c>
    </row>
    <row r="287" s="11" customFormat="1">
      <c r="B287" s="233"/>
      <c r="C287" s="234"/>
      <c r="D287" s="235" t="s">
        <v>173</v>
      </c>
      <c r="E287" s="236" t="s">
        <v>21</v>
      </c>
      <c r="F287" s="237" t="s">
        <v>350</v>
      </c>
      <c r="G287" s="234"/>
      <c r="H287" s="236" t="s">
        <v>21</v>
      </c>
      <c r="I287" s="238"/>
      <c r="J287" s="234"/>
      <c r="K287" s="234"/>
      <c r="L287" s="239"/>
      <c r="M287" s="240"/>
      <c r="N287" s="241"/>
      <c r="O287" s="241"/>
      <c r="P287" s="241"/>
      <c r="Q287" s="241"/>
      <c r="R287" s="241"/>
      <c r="S287" s="241"/>
      <c r="T287" s="242"/>
      <c r="AT287" s="243" t="s">
        <v>173</v>
      </c>
      <c r="AU287" s="243" t="s">
        <v>82</v>
      </c>
      <c r="AV287" s="11" t="s">
        <v>80</v>
      </c>
      <c r="AW287" s="11" t="s">
        <v>35</v>
      </c>
      <c r="AX287" s="11" t="s">
        <v>72</v>
      </c>
      <c r="AY287" s="243" t="s">
        <v>164</v>
      </c>
    </row>
    <row r="288" s="12" customFormat="1">
      <c r="B288" s="244"/>
      <c r="C288" s="245"/>
      <c r="D288" s="235" t="s">
        <v>173</v>
      </c>
      <c r="E288" s="246" t="s">
        <v>21</v>
      </c>
      <c r="F288" s="247" t="s">
        <v>1335</v>
      </c>
      <c r="G288" s="245"/>
      <c r="H288" s="248">
        <v>2934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AT288" s="254" t="s">
        <v>173</v>
      </c>
      <c r="AU288" s="254" t="s">
        <v>82</v>
      </c>
      <c r="AV288" s="12" t="s">
        <v>82</v>
      </c>
      <c r="AW288" s="12" t="s">
        <v>35</v>
      </c>
      <c r="AX288" s="12" t="s">
        <v>72</v>
      </c>
      <c r="AY288" s="254" t="s">
        <v>164</v>
      </c>
    </row>
    <row r="289" s="11" customFormat="1">
      <c r="B289" s="233"/>
      <c r="C289" s="234"/>
      <c r="D289" s="235" t="s">
        <v>173</v>
      </c>
      <c r="E289" s="236" t="s">
        <v>21</v>
      </c>
      <c r="F289" s="237" t="s">
        <v>351</v>
      </c>
      <c r="G289" s="234"/>
      <c r="H289" s="236" t="s">
        <v>21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AT289" s="243" t="s">
        <v>173</v>
      </c>
      <c r="AU289" s="243" t="s">
        <v>82</v>
      </c>
      <c r="AV289" s="11" t="s">
        <v>80</v>
      </c>
      <c r="AW289" s="11" t="s">
        <v>35</v>
      </c>
      <c r="AX289" s="11" t="s">
        <v>72</v>
      </c>
      <c r="AY289" s="243" t="s">
        <v>164</v>
      </c>
    </row>
    <row r="290" s="13" customFormat="1">
      <c r="B290" s="255"/>
      <c r="C290" s="256"/>
      <c r="D290" s="235" t="s">
        <v>173</v>
      </c>
      <c r="E290" s="257" t="s">
        <v>21</v>
      </c>
      <c r="F290" s="258" t="s">
        <v>177</v>
      </c>
      <c r="G290" s="256"/>
      <c r="H290" s="259">
        <v>2934</v>
      </c>
      <c r="I290" s="260"/>
      <c r="J290" s="256"/>
      <c r="K290" s="256"/>
      <c r="L290" s="261"/>
      <c r="M290" s="262"/>
      <c r="N290" s="263"/>
      <c r="O290" s="263"/>
      <c r="P290" s="263"/>
      <c r="Q290" s="263"/>
      <c r="R290" s="263"/>
      <c r="S290" s="263"/>
      <c r="T290" s="264"/>
      <c r="AT290" s="265" t="s">
        <v>173</v>
      </c>
      <c r="AU290" s="265" t="s">
        <v>82</v>
      </c>
      <c r="AV290" s="13" t="s">
        <v>171</v>
      </c>
      <c r="AW290" s="13" t="s">
        <v>35</v>
      </c>
      <c r="AX290" s="13" t="s">
        <v>80</v>
      </c>
      <c r="AY290" s="265" t="s">
        <v>164</v>
      </c>
    </row>
    <row r="291" s="1" customFormat="1" ht="16.5" customHeight="1">
      <c r="B291" s="46"/>
      <c r="C291" s="221" t="s">
        <v>315</v>
      </c>
      <c r="D291" s="221" t="s">
        <v>166</v>
      </c>
      <c r="E291" s="222" t="s">
        <v>358</v>
      </c>
      <c r="F291" s="223" t="s">
        <v>359</v>
      </c>
      <c r="G291" s="224" t="s">
        <v>169</v>
      </c>
      <c r="H291" s="225">
        <v>489</v>
      </c>
      <c r="I291" s="226"/>
      <c r="J291" s="227">
        <f>ROUND(I291*H291,2)</f>
        <v>0</v>
      </c>
      <c r="K291" s="223" t="s">
        <v>170</v>
      </c>
      <c r="L291" s="72"/>
      <c r="M291" s="228" t="s">
        <v>21</v>
      </c>
      <c r="N291" s="229" t="s">
        <v>43</v>
      </c>
      <c r="O291" s="47"/>
      <c r="P291" s="230">
        <f>O291*H291</f>
        <v>0</v>
      </c>
      <c r="Q291" s="230">
        <v>0</v>
      </c>
      <c r="R291" s="230">
        <f>Q291*H291</f>
        <v>0</v>
      </c>
      <c r="S291" s="230">
        <v>0</v>
      </c>
      <c r="T291" s="231">
        <f>S291*H291</f>
        <v>0</v>
      </c>
      <c r="AR291" s="24" t="s">
        <v>171</v>
      </c>
      <c r="AT291" s="24" t="s">
        <v>166</v>
      </c>
      <c r="AU291" s="24" t="s">
        <v>82</v>
      </c>
      <c r="AY291" s="24" t="s">
        <v>164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24" t="s">
        <v>80</v>
      </c>
      <c r="BK291" s="232">
        <f>ROUND(I291*H291,2)</f>
        <v>0</v>
      </c>
      <c r="BL291" s="24" t="s">
        <v>171</v>
      </c>
      <c r="BM291" s="24" t="s">
        <v>1336</v>
      </c>
    </row>
    <row r="292" s="11" customFormat="1">
      <c r="B292" s="233"/>
      <c r="C292" s="234"/>
      <c r="D292" s="235" t="s">
        <v>173</v>
      </c>
      <c r="E292" s="236" t="s">
        <v>21</v>
      </c>
      <c r="F292" s="237" t="s">
        <v>1292</v>
      </c>
      <c r="G292" s="234"/>
      <c r="H292" s="236" t="s">
        <v>21</v>
      </c>
      <c r="I292" s="238"/>
      <c r="J292" s="234"/>
      <c r="K292" s="234"/>
      <c r="L292" s="239"/>
      <c r="M292" s="240"/>
      <c r="N292" s="241"/>
      <c r="O292" s="241"/>
      <c r="P292" s="241"/>
      <c r="Q292" s="241"/>
      <c r="R292" s="241"/>
      <c r="S292" s="241"/>
      <c r="T292" s="242"/>
      <c r="AT292" s="243" t="s">
        <v>173</v>
      </c>
      <c r="AU292" s="243" t="s">
        <v>82</v>
      </c>
      <c r="AV292" s="11" t="s">
        <v>80</v>
      </c>
      <c r="AW292" s="11" t="s">
        <v>35</v>
      </c>
      <c r="AX292" s="11" t="s">
        <v>72</v>
      </c>
      <c r="AY292" s="243" t="s">
        <v>164</v>
      </c>
    </row>
    <row r="293" s="11" customFormat="1">
      <c r="B293" s="233"/>
      <c r="C293" s="234"/>
      <c r="D293" s="235" t="s">
        <v>173</v>
      </c>
      <c r="E293" s="236" t="s">
        <v>21</v>
      </c>
      <c r="F293" s="237" t="s">
        <v>323</v>
      </c>
      <c r="G293" s="234"/>
      <c r="H293" s="236" t="s">
        <v>21</v>
      </c>
      <c r="I293" s="238"/>
      <c r="J293" s="234"/>
      <c r="K293" s="234"/>
      <c r="L293" s="239"/>
      <c r="M293" s="240"/>
      <c r="N293" s="241"/>
      <c r="O293" s="241"/>
      <c r="P293" s="241"/>
      <c r="Q293" s="241"/>
      <c r="R293" s="241"/>
      <c r="S293" s="241"/>
      <c r="T293" s="242"/>
      <c r="AT293" s="243" t="s">
        <v>173</v>
      </c>
      <c r="AU293" s="243" t="s">
        <v>82</v>
      </c>
      <c r="AV293" s="11" t="s">
        <v>80</v>
      </c>
      <c r="AW293" s="11" t="s">
        <v>35</v>
      </c>
      <c r="AX293" s="11" t="s">
        <v>72</v>
      </c>
      <c r="AY293" s="243" t="s">
        <v>164</v>
      </c>
    </row>
    <row r="294" s="11" customFormat="1">
      <c r="B294" s="233"/>
      <c r="C294" s="234"/>
      <c r="D294" s="235" t="s">
        <v>173</v>
      </c>
      <c r="E294" s="236" t="s">
        <v>21</v>
      </c>
      <c r="F294" s="237" t="s">
        <v>361</v>
      </c>
      <c r="G294" s="234"/>
      <c r="H294" s="236" t="s">
        <v>21</v>
      </c>
      <c r="I294" s="238"/>
      <c r="J294" s="234"/>
      <c r="K294" s="234"/>
      <c r="L294" s="239"/>
      <c r="M294" s="240"/>
      <c r="N294" s="241"/>
      <c r="O294" s="241"/>
      <c r="P294" s="241"/>
      <c r="Q294" s="241"/>
      <c r="R294" s="241"/>
      <c r="S294" s="241"/>
      <c r="T294" s="242"/>
      <c r="AT294" s="243" t="s">
        <v>173</v>
      </c>
      <c r="AU294" s="243" t="s">
        <v>82</v>
      </c>
      <c r="AV294" s="11" t="s">
        <v>80</v>
      </c>
      <c r="AW294" s="11" t="s">
        <v>35</v>
      </c>
      <c r="AX294" s="11" t="s">
        <v>72</v>
      </c>
      <c r="AY294" s="243" t="s">
        <v>164</v>
      </c>
    </row>
    <row r="295" s="12" customFormat="1">
      <c r="B295" s="244"/>
      <c r="C295" s="245"/>
      <c r="D295" s="235" t="s">
        <v>173</v>
      </c>
      <c r="E295" s="246" t="s">
        <v>21</v>
      </c>
      <c r="F295" s="247" t="s">
        <v>1293</v>
      </c>
      <c r="G295" s="245"/>
      <c r="H295" s="248">
        <v>489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AT295" s="254" t="s">
        <v>173</v>
      </c>
      <c r="AU295" s="254" t="s">
        <v>82</v>
      </c>
      <c r="AV295" s="12" t="s">
        <v>82</v>
      </c>
      <c r="AW295" s="12" t="s">
        <v>35</v>
      </c>
      <c r="AX295" s="12" t="s">
        <v>72</v>
      </c>
      <c r="AY295" s="254" t="s">
        <v>164</v>
      </c>
    </row>
    <row r="296" s="13" customFormat="1">
      <c r="B296" s="255"/>
      <c r="C296" s="256"/>
      <c r="D296" s="235" t="s">
        <v>173</v>
      </c>
      <c r="E296" s="257" t="s">
        <v>21</v>
      </c>
      <c r="F296" s="258" t="s">
        <v>177</v>
      </c>
      <c r="G296" s="256"/>
      <c r="H296" s="259">
        <v>489</v>
      </c>
      <c r="I296" s="260"/>
      <c r="J296" s="256"/>
      <c r="K296" s="256"/>
      <c r="L296" s="261"/>
      <c r="M296" s="262"/>
      <c r="N296" s="263"/>
      <c r="O296" s="263"/>
      <c r="P296" s="263"/>
      <c r="Q296" s="263"/>
      <c r="R296" s="263"/>
      <c r="S296" s="263"/>
      <c r="T296" s="264"/>
      <c r="AT296" s="265" t="s">
        <v>173</v>
      </c>
      <c r="AU296" s="265" t="s">
        <v>82</v>
      </c>
      <c r="AV296" s="13" t="s">
        <v>171</v>
      </c>
      <c r="AW296" s="13" t="s">
        <v>35</v>
      </c>
      <c r="AX296" s="13" t="s">
        <v>80</v>
      </c>
      <c r="AY296" s="265" t="s">
        <v>164</v>
      </c>
    </row>
    <row r="297" s="1" customFormat="1" ht="25.5" customHeight="1">
      <c r="B297" s="46"/>
      <c r="C297" s="221" t="s">
        <v>319</v>
      </c>
      <c r="D297" s="221" t="s">
        <v>166</v>
      </c>
      <c r="E297" s="222" t="s">
        <v>363</v>
      </c>
      <c r="F297" s="223" t="s">
        <v>364</v>
      </c>
      <c r="G297" s="224" t="s">
        <v>287</v>
      </c>
      <c r="H297" s="225">
        <v>95.180000000000007</v>
      </c>
      <c r="I297" s="226"/>
      <c r="J297" s="227">
        <f>ROUND(I297*H297,2)</f>
        <v>0</v>
      </c>
      <c r="K297" s="223" t="s">
        <v>170</v>
      </c>
      <c r="L297" s="72"/>
      <c r="M297" s="228" t="s">
        <v>21</v>
      </c>
      <c r="N297" s="229" t="s">
        <v>43</v>
      </c>
      <c r="O297" s="47"/>
      <c r="P297" s="230">
        <f>O297*H297</f>
        <v>0</v>
      </c>
      <c r="Q297" s="230">
        <v>1.0000000000000001E-05</v>
      </c>
      <c r="R297" s="230">
        <f>Q297*H297</f>
        <v>0.00095180000000000015</v>
      </c>
      <c r="S297" s="230">
        <v>0</v>
      </c>
      <c r="T297" s="231">
        <f>S297*H297</f>
        <v>0</v>
      </c>
      <c r="AR297" s="24" t="s">
        <v>171</v>
      </c>
      <c r="AT297" s="24" t="s">
        <v>166</v>
      </c>
      <c r="AU297" s="24" t="s">
        <v>82</v>
      </c>
      <c r="AY297" s="24" t="s">
        <v>164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24" t="s">
        <v>80</v>
      </c>
      <c r="BK297" s="232">
        <f>ROUND(I297*H297,2)</f>
        <v>0</v>
      </c>
      <c r="BL297" s="24" t="s">
        <v>171</v>
      </c>
      <c r="BM297" s="24" t="s">
        <v>1337</v>
      </c>
    </row>
    <row r="298" s="11" customFormat="1">
      <c r="B298" s="233"/>
      <c r="C298" s="234"/>
      <c r="D298" s="235" t="s">
        <v>173</v>
      </c>
      <c r="E298" s="236" t="s">
        <v>21</v>
      </c>
      <c r="F298" s="237" t="s">
        <v>1292</v>
      </c>
      <c r="G298" s="234"/>
      <c r="H298" s="236" t="s">
        <v>21</v>
      </c>
      <c r="I298" s="238"/>
      <c r="J298" s="234"/>
      <c r="K298" s="234"/>
      <c r="L298" s="239"/>
      <c r="M298" s="240"/>
      <c r="N298" s="241"/>
      <c r="O298" s="241"/>
      <c r="P298" s="241"/>
      <c r="Q298" s="241"/>
      <c r="R298" s="241"/>
      <c r="S298" s="241"/>
      <c r="T298" s="242"/>
      <c r="AT298" s="243" t="s">
        <v>173</v>
      </c>
      <c r="AU298" s="243" t="s">
        <v>82</v>
      </c>
      <c r="AV298" s="11" t="s">
        <v>80</v>
      </c>
      <c r="AW298" s="11" t="s">
        <v>35</v>
      </c>
      <c r="AX298" s="11" t="s">
        <v>72</v>
      </c>
      <c r="AY298" s="243" t="s">
        <v>164</v>
      </c>
    </row>
    <row r="299" s="11" customFormat="1">
      <c r="B299" s="233"/>
      <c r="C299" s="234"/>
      <c r="D299" s="235" t="s">
        <v>173</v>
      </c>
      <c r="E299" s="236" t="s">
        <v>21</v>
      </c>
      <c r="F299" s="237" t="s">
        <v>366</v>
      </c>
      <c r="G299" s="234"/>
      <c r="H299" s="236" t="s">
        <v>21</v>
      </c>
      <c r="I299" s="238"/>
      <c r="J299" s="234"/>
      <c r="K299" s="234"/>
      <c r="L299" s="239"/>
      <c r="M299" s="240"/>
      <c r="N299" s="241"/>
      <c r="O299" s="241"/>
      <c r="P299" s="241"/>
      <c r="Q299" s="241"/>
      <c r="R299" s="241"/>
      <c r="S299" s="241"/>
      <c r="T299" s="242"/>
      <c r="AT299" s="243" t="s">
        <v>173</v>
      </c>
      <c r="AU299" s="243" t="s">
        <v>82</v>
      </c>
      <c r="AV299" s="11" t="s">
        <v>80</v>
      </c>
      <c r="AW299" s="11" t="s">
        <v>35</v>
      </c>
      <c r="AX299" s="11" t="s">
        <v>72</v>
      </c>
      <c r="AY299" s="243" t="s">
        <v>164</v>
      </c>
    </row>
    <row r="300" s="11" customFormat="1">
      <c r="B300" s="233"/>
      <c r="C300" s="234"/>
      <c r="D300" s="235" t="s">
        <v>173</v>
      </c>
      <c r="E300" s="236" t="s">
        <v>21</v>
      </c>
      <c r="F300" s="237" t="s">
        <v>367</v>
      </c>
      <c r="G300" s="234"/>
      <c r="H300" s="236" t="s">
        <v>21</v>
      </c>
      <c r="I300" s="238"/>
      <c r="J300" s="234"/>
      <c r="K300" s="234"/>
      <c r="L300" s="239"/>
      <c r="M300" s="240"/>
      <c r="N300" s="241"/>
      <c r="O300" s="241"/>
      <c r="P300" s="241"/>
      <c r="Q300" s="241"/>
      <c r="R300" s="241"/>
      <c r="S300" s="241"/>
      <c r="T300" s="242"/>
      <c r="AT300" s="243" t="s">
        <v>173</v>
      </c>
      <c r="AU300" s="243" t="s">
        <v>82</v>
      </c>
      <c r="AV300" s="11" t="s">
        <v>80</v>
      </c>
      <c r="AW300" s="11" t="s">
        <v>35</v>
      </c>
      <c r="AX300" s="11" t="s">
        <v>72</v>
      </c>
      <c r="AY300" s="243" t="s">
        <v>164</v>
      </c>
    </row>
    <row r="301" s="12" customFormat="1">
      <c r="B301" s="244"/>
      <c r="C301" s="245"/>
      <c r="D301" s="235" t="s">
        <v>173</v>
      </c>
      <c r="E301" s="246" t="s">
        <v>21</v>
      </c>
      <c r="F301" s="247" t="s">
        <v>1338</v>
      </c>
      <c r="G301" s="245"/>
      <c r="H301" s="248">
        <v>95.180000000000007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AT301" s="254" t="s">
        <v>173</v>
      </c>
      <c r="AU301" s="254" t="s">
        <v>82</v>
      </c>
      <c r="AV301" s="12" t="s">
        <v>82</v>
      </c>
      <c r="AW301" s="12" t="s">
        <v>35</v>
      </c>
      <c r="AX301" s="12" t="s">
        <v>72</v>
      </c>
      <c r="AY301" s="254" t="s">
        <v>164</v>
      </c>
    </row>
    <row r="302" s="13" customFormat="1">
      <c r="B302" s="255"/>
      <c r="C302" s="256"/>
      <c r="D302" s="235" t="s">
        <v>173</v>
      </c>
      <c r="E302" s="257" t="s">
        <v>21</v>
      </c>
      <c r="F302" s="258" t="s">
        <v>177</v>
      </c>
      <c r="G302" s="256"/>
      <c r="H302" s="259">
        <v>95.180000000000007</v>
      </c>
      <c r="I302" s="260"/>
      <c r="J302" s="256"/>
      <c r="K302" s="256"/>
      <c r="L302" s="261"/>
      <c r="M302" s="262"/>
      <c r="N302" s="263"/>
      <c r="O302" s="263"/>
      <c r="P302" s="263"/>
      <c r="Q302" s="263"/>
      <c r="R302" s="263"/>
      <c r="S302" s="263"/>
      <c r="T302" s="264"/>
      <c r="AT302" s="265" t="s">
        <v>173</v>
      </c>
      <c r="AU302" s="265" t="s">
        <v>82</v>
      </c>
      <c r="AV302" s="13" t="s">
        <v>171</v>
      </c>
      <c r="AW302" s="13" t="s">
        <v>35</v>
      </c>
      <c r="AX302" s="13" t="s">
        <v>80</v>
      </c>
      <c r="AY302" s="265" t="s">
        <v>164</v>
      </c>
    </row>
    <row r="303" s="10" customFormat="1" ht="29.88" customHeight="1">
      <c r="B303" s="205"/>
      <c r="C303" s="206"/>
      <c r="D303" s="207" t="s">
        <v>71</v>
      </c>
      <c r="E303" s="219" t="s">
        <v>210</v>
      </c>
      <c r="F303" s="219" t="s">
        <v>384</v>
      </c>
      <c r="G303" s="206"/>
      <c r="H303" s="206"/>
      <c r="I303" s="209"/>
      <c r="J303" s="220">
        <f>BK303</f>
        <v>0</v>
      </c>
      <c r="K303" s="206"/>
      <c r="L303" s="211"/>
      <c r="M303" s="212"/>
      <c r="N303" s="213"/>
      <c r="O303" s="213"/>
      <c r="P303" s="214">
        <f>SUM(P304:P315)</f>
        <v>0</v>
      </c>
      <c r="Q303" s="213"/>
      <c r="R303" s="214">
        <f>SUM(R304:R315)</f>
        <v>0.51668000000000003</v>
      </c>
      <c r="S303" s="213"/>
      <c r="T303" s="215">
        <f>SUM(T304:T315)</f>
        <v>0</v>
      </c>
      <c r="AR303" s="216" t="s">
        <v>80</v>
      </c>
      <c r="AT303" s="217" t="s">
        <v>71</v>
      </c>
      <c r="AU303" s="217" t="s">
        <v>80</v>
      </c>
      <c r="AY303" s="216" t="s">
        <v>164</v>
      </c>
      <c r="BK303" s="218">
        <f>SUM(BK304:BK315)</f>
        <v>0</v>
      </c>
    </row>
    <row r="304" s="1" customFormat="1" ht="25.5" customHeight="1">
      <c r="B304" s="46"/>
      <c r="C304" s="221" t="s">
        <v>325</v>
      </c>
      <c r="D304" s="221" t="s">
        <v>166</v>
      </c>
      <c r="E304" s="222" t="s">
        <v>386</v>
      </c>
      <c r="F304" s="223" t="s">
        <v>387</v>
      </c>
      <c r="G304" s="224" t="s">
        <v>388</v>
      </c>
      <c r="H304" s="225">
        <v>2</v>
      </c>
      <c r="I304" s="226"/>
      <c r="J304" s="227">
        <f>ROUND(I304*H304,2)</f>
        <v>0</v>
      </c>
      <c r="K304" s="223" t="s">
        <v>170</v>
      </c>
      <c r="L304" s="72"/>
      <c r="M304" s="228" t="s">
        <v>21</v>
      </c>
      <c r="N304" s="229" t="s">
        <v>43</v>
      </c>
      <c r="O304" s="47"/>
      <c r="P304" s="230">
        <f>O304*H304</f>
        <v>0</v>
      </c>
      <c r="Q304" s="230">
        <v>0.21734000000000001</v>
      </c>
      <c r="R304" s="230">
        <f>Q304*H304</f>
        <v>0.43468000000000001</v>
      </c>
      <c r="S304" s="230">
        <v>0</v>
      </c>
      <c r="T304" s="231">
        <f>S304*H304</f>
        <v>0</v>
      </c>
      <c r="AR304" s="24" t="s">
        <v>171</v>
      </c>
      <c r="AT304" s="24" t="s">
        <v>166</v>
      </c>
      <c r="AU304" s="24" t="s">
        <v>82</v>
      </c>
      <c r="AY304" s="24" t="s">
        <v>164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24" t="s">
        <v>80</v>
      </c>
      <c r="BK304" s="232">
        <f>ROUND(I304*H304,2)</f>
        <v>0</v>
      </c>
      <c r="BL304" s="24" t="s">
        <v>171</v>
      </c>
      <c r="BM304" s="24" t="s">
        <v>1339</v>
      </c>
    </row>
    <row r="305" s="11" customFormat="1">
      <c r="B305" s="233"/>
      <c r="C305" s="234"/>
      <c r="D305" s="235" t="s">
        <v>173</v>
      </c>
      <c r="E305" s="236" t="s">
        <v>21</v>
      </c>
      <c r="F305" s="237" t="s">
        <v>1292</v>
      </c>
      <c r="G305" s="234"/>
      <c r="H305" s="236" t="s">
        <v>21</v>
      </c>
      <c r="I305" s="238"/>
      <c r="J305" s="234"/>
      <c r="K305" s="234"/>
      <c r="L305" s="239"/>
      <c r="M305" s="240"/>
      <c r="N305" s="241"/>
      <c r="O305" s="241"/>
      <c r="P305" s="241"/>
      <c r="Q305" s="241"/>
      <c r="R305" s="241"/>
      <c r="S305" s="241"/>
      <c r="T305" s="242"/>
      <c r="AT305" s="243" t="s">
        <v>173</v>
      </c>
      <c r="AU305" s="243" t="s">
        <v>82</v>
      </c>
      <c r="AV305" s="11" t="s">
        <v>80</v>
      </c>
      <c r="AW305" s="11" t="s">
        <v>35</v>
      </c>
      <c r="AX305" s="11" t="s">
        <v>72</v>
      </c>
      <c r="AY305" s="243" t="s">
        <v>164</v>
      </c>
    </row>
    <row r="306" s="11" customFormat="1">
      <c r="B306" s="233"/>
      <c r="C306" s="234"/>
      <c r="D306" s="235" t="s">
        <v>173</v>
      </c>
      <c r="E306" s="236" t="s">
        <v>21</v>
      </c>
      <c r="F306" s="237" t="s">
        <v>190</v>
      </c>
      <c r="G306" s="234"/>
      <c r="H306" s="236" t="s">
        <v>21</v>
      </c>
      <c r="I306" s="238"/>
      <c r="J306" s="234"/>
      <c r="K306" s="234"/>
      <c r="L306" s="239"/>
      <c r="M306" s="240"/>
      <c r="N306" s="241"/>
      <c r="O306" s="241"/>
      <c r="P306" s="241"/>
      <c r="Q306" s="241"/>
      <c r="R306" s="241"/>
      <c r="S306" s="241"/>
      <c r="T306" s="242"/>
      <c r="AT306" s="243" t="s">
        <v>173</v>
      </c>
      <c r="AU306" s="243" t="s">
        <v>82</v>
      </c>
      <c r="AV306" s="11" t="s">
        <v>80</v>
      </c>
      <c r="AW306" s="11" t="s">
        <v>35</v>
      </c>
      <c r="AX306" s="11" t="s">
        <v>72</v>
      </c>
      <c r="AY306" s="243" t="s">
        <v>164</v>
      </c>
    </row>
    <row r="307" s="11" customFormat="1">
      <c r="B307" s="233"/>
      <c r="C307" s="234"/>
      <c r="D307" s="235" t="s">
        <v>173</v>
      </c>
      <c r="E307" s="236" t="s">
        <v>21</v>
      </c>
      <c r="F307" s="237" t="s">
        <v>390</v>
      </c>
      <c r="G307" s="234"/>
      <c r="H307" s="236" t="s">
        <v>21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AT307" s="243" t="s">
        <v>173</v>
      </c>
      <c r="AU307" s="243" t="s">
        <v>82</v>
      </c>
      <c r="AV307" s="11" t="s">
        <v>80</v>
      </c>
      <c r="AW307" s="11" t="s">
        <v>35</v>
      </c>
      <c r="AX307" s="11" t="s">
        <v>72</v>
      </c>
      <c r="AY307" s="243" t="s">
        <v>164</v>
      </c>
    </row>
    <row r="308" s="12" customFormat="1">
      <c r="B308" s="244"/>
      <c r="C308" s="245"/>
      <c r="D308" s="235" t="s">
        <v>173</v>
      </c>
      <c r="E308" s="246" t="s">
        <v>21</v>
      </c>
      <c r="F308" s="247" t="s">
        <v>82</v>
      </c>
      <c r="G308" s="245"/>
      <c r="H308" s="248">
        <v>2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AT308" s="254" t="s">
        <v>173</v>
      </c>
      <c r="AU308" s="254" t="s">
        <v>82</v>
      </c>
      <c r="AV308" s="12" t="s">
        <v>82</v>
      </c>
      <c r="AW308" s="12" t="s">
        <v>35</v>
      </c>
      <c r="AX308" s="12" t="s">
        <v>72</v>
      </c>
      <c r="AY308" s="254" t="s">
        <v>164</v>
      </c>
    </row>
    <row r="309" s="13" customFormat="1">
      <c r="B309" s="255"/>
      <c r="C309" s="256"/>
      <c r="D309" s="235" t="s">
        <v>173</v>
      </c>
      <c r="E309" s="257" t="s">
        <v>21</v>
      </c>
      <c r="F309" s="258" t="s">
        <v>177</v>
      </c>
      <c r="G309" s="256"/>
      <c r="H309" s="259">
        <v>2</v>
      </c>
      <c r="I309" s="260"/>
      <c r="J309" s="256"/>
      <c r="K309" s="256"/>
      <c r="L309" s="261"/>
      <c r="M309" s="262"/>
      <c r="N309" s="263"/>
      <c r="O309" s="263"/>
      <c r="P309" s="263"/>
      <c r="Q309" s="263"/>
      <c r="R309" s="263"/>
      <c r="S309" s="263"/>
      <c r="T309" s="264"/>
      <c r="AT309" s="265" t="s">
        <v>173</v>
      </c>
      <c r="AU309" s="265" t="s">
        <v>82</v>
      </c>
      <c r="AV309" s="13" t="s">
        <v>171</v>
      </c>
      <c r="AW309" s="13" t="s">
        <v>35</v>
      </c>
      <c r="AX309" s="13" t="s">
        <v>80</v>
      </c>
      <c r="AY309" s="265" t="s">
        <v>164</v>
      </c>
    </row>
    <row r="310" s="1" customFormat="1" ht="16.5" customHeight="1">
      <c r="B310" s="46"/>
      <c r="C310" s="266" t="s">
        <v>337</v>
      </c>
      <c r="D310" s="266" t="s">
        <v>238</v>
      </c>
      <c r="E310" s="267" t="s">
        <v>392</v>
      </c>
      <c r="F310" s="268" t="s">
        <v>393</v>
      </c>
      <c r="G310" s="269" t="s">
        <v>388</v>
      </c>
      <c r="H310" s="270">
        <v>2</v>
      </c>
      <c r="I310" s="271"/>
      <c r="J310" s="272">
        <f>ROUND(I310*H310,2)</f>
        <v>0</v>
      </c>
      <c r="K310" s="268" t="s">
        <v>21</v>
      </c>
      <c r="L310" s="273"/>
      <c r="M310" s="274" t="s">
        <v>21</v>
      </c>
      <c r="N310" s="275" t="s">
        <v>43</v>
      </c>
      <c r="O310" s="47"/>
      <c r="P310" s="230">
        <f>O310*H310</f>
        <v>0</v>
      </c>
      <c r="Q310" s="230">
        <v>0.041000000000000002</v>
      </c>
      <c r="R310" s="230">
        <f>Q310*H310</f>
        <v>0.082000000000000003</v>
      </c>
      <c r="S310" s="230">
        <v>0</v>
      </c>
      <c r="T310" s="231">
        <f>S310*H310</f>
        <v>0</v>
      </c>
      <c r="AR310" s="24" t="s">
        <v>210</v>
      </c>
      <c r="AT310" s="24" t="s">
        <v>238</v>
      </c>
      <c r="AU310" s="24" t="s">
        <v>82</v>
      </c>
      <c r="AY310" s="24" t="s">
        <v>164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24" t="s">
        <v>80</v>
      </c>
      <c r="BK310" s="232">
        <f>ROUND(I310*H310,2)</f>
        <v>0</v>
      </c>
      <c r="BL310" s="24" t="s">
        <v>171</v>
      </c>
      <c r="BM310" s="24" t="s">
        <v>1340</v>
      </c>
    </row>
    <row r="311" s="11" customFormat="1">
      <c r="B311" s="233"/>
      <c r="C311" s="234"/>
      <c r="D311" s="235" t="s">
        <v>173</v>
      </c>
      <c r="E311" s="236" t="s">
        <v>21</v>
      </c>
      <c r="F311" s="237" t="s">
        <v>1292</v>
      </c>
      <c r="G311" s="234"/>
      <c r="H311" s="236" t="s">
        <v>21</v>
      </c>
      <c r="I311" s="238"/>
      <c r="J311" s="234"/>
      <c r="K311" s="234"/>
      <c r="L311" s="239"/>
      <c r="M311" s="240"/>
      <c r="N311" s="241"/>
      <c r="O311" s="241"/>
      <c r="P311" s="241"/>
      <c r="Q311" s="241"/>
      <c r="R311" s="241"/>
      <c r="S311" s="241"/>
      <c r="T311" s="242"/>
      <c r="AT311" s="243" t="s">
        <v>173</v>
      </c>
      <c r="AU311" s="243" t="s">
        <v>82</v>
      </c>
      <c r="AV311" s="11" t="s">
        <v>80</v>
      </c>
      <c r="AW311" s="11" t="s">
        <v>35</v>
      </c>
      <c r="AX311" s="11" t="s">
        <v>72</v>
      </c>
      <c r="AY311" s="243" t="s">
        <v>164</v>
      </c>
    </row>
    <row r="312" s="11" customFormat="1">
      <c r="B312" s="233"/>
      <c r="C312" s="234"/>
      <c r="D312" s="235" t="s">
        <v>173</v>
      </c>
      <c r="E312" s="236" t="s">
        <v>21</v>
      </c>
      <c r="F312" s="237" t="s">
        <v>190</v>
      </c>
      <c r="G312" s="234"/>
      <c r="H312" s="236" t="s">
        <v>21</v>
      </c>
      <c r="I312" s="238"/>
      <c r="J312" s="234"/>
      <c r="K312" s="234"/>
      <c r="L312" s="239"/>
      <c r="M312" s="240"/>
      <c r="N312" s="241"/>
      <c r="O312" s="241"/>
      <c r="P312" s="241"/>
      <c r="Q312" s="241"/>
      <c r="R312" s="241"/>
      <c r="S312" s="241"/>
      <c r="T312" s="242"/>
      <c r="AT312" s="243" t="s">
        <v>173</v>
      </c>
      <c r="AU312" s="243" t="s">
        <v>82</v>
      </c>
      <c r="AV312" s="11" t="s">
        <v>80</v>
      </c>
      <c r="AW312" s="11" t="s">
        <v>35</v>
      </c>
      <c r="AX312" s="11" t="s">
        <v>72</v>
      </c>
      <c r="AY312" s="243" t="s">
        <v>164</v>
      </c>
    </row>
    <row r="313" s="11" customFormat="1">
      <c r="B313" s="233"/>
      <c r="C313" s="234"/>
      <c r="D313" s="235" t="s">
        <v>173</v>
      </c>
      <c r="E313" s="236" t="s">
        <v>21</v>
      </c>
      <c r="F313" s="237" t="s">
        <v>390</v>
      </c>
      <c r="G313" s="234"/>
      <c r="H313" s="236" t="s">
        <v>21</v>
      </c>
      <c r="I313" s="238"/>
      <c r="J313" s="234"/>
      <c r="K313" s="234"/>
      <c r="L313" s="239"/>
      <c r="M313" s="240"/>
      <c r="N313" s="241"/>
      <c r="O313" s="241"/>
      <c r="P313" s="241"/>
      <c r="Q313" s="241"/>
      <c r="R313" s="241"/>
      <c r="S313" s="241"/>
      <c r="T313" s="242"/>
      <c r="AT313" s="243" t="s">
        <v>173</v>
      </c>
      <c r="AU313" s="243" t="s">
        <v>82</v>
      </c>
      <c r="AV313" s="11" t="s">
        <v>80</v>
      </c>
      <c r="AW313" s="11" t="s">
        <v>35</v>
      </c>
      <c r="AX313" s="11" t="s">
        <v>72</v>
      </c>
      <c r="AY313" s="243" t="s">
        <v>164</v>
      </c>
    </row>
    <row r="314" s="12" customFormat="1">
      <c r="B314" s="244"/>
      <c r="C314" s="245"/>
      <c r="D314" s="235" t="s">
        <v>173</v>
      </c>
      <c r="E314" s="246" t="s">
        <v>21</v>
      </c>
      <c r="F314" s="247" t="s">
        <v>82</v>
      </c>
      <c r="G314" s="245"/>
      <c r="H314" s="248">
        <v>2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AT314" s="254" t="s">
        <v>173</v>
      </c>
      <c r="AU314" s="254" t="s">
        <v>82</v>
      </c>
      <c r="AV314" s="12" t="s">
        <v>82</v>
      </c>
      <c r="AW314" s="12" t="s">
        <v>35</v>
      </c>
      <c r="AX314" s="12" t="s">
        <v>72</v>
      </c>
      <c r="AY314" s="254" t="s">
        <v>164</v>
      </c>
    </row>
    <row r="315" s="13" customFormat="1">
      <c r="B315" s="255"/>
      <c r="C315" s="256"/>
      <c r="D315" s="235" t="s">
        <v>173</v>
      </c>
      <c r="E315" s="257" t="s">
        <v>21</v>
      </c>
      <c r="F315" s="258" t="s">
        <v>177</v>
      </c>
      <c r="G315" s="256"/>
      <c r="H315" s="259">
        <v>2</v>
      </c>
      <c r="I315" s="260"/>
      <c r="J315" s="256"/>
      <c r="K315" s="256"/>
      <c r="L315" s="261"/>
      <c r="M315" s="262"/>
      <c r="N315" s="263"/>
      <c r="O315" s="263"/>
      <c r="P315" s="263"/>
      <c r="Q315" s="263"/>
      <c r="R315" s="263"/>
      <c r="S315" s="263"/>
      <c r="T315" s="264"/>
      <c r="AT315" s="265" t="s">
        <v>173</v>
      </c>
      <c r="AU315" s="265" t="s">
        <v>82</v>
      </c>
      <c r="AV315" s="13" t="s">
        <v>171</v>
      </c>
      <c r="AW315" s="13" t="s">
        <v>35</v>
      </c>
      <c r="AX315" s="13" t="s">
        <v>80</v>
      </c>
      <c r="AY315" s="265" t="s">
        <v>164</v>
      </c>
    </row>
    <row r="316" s="10" customFormat="1" ht="29.88" customHeight="1">
      <c r="B316" s="205"/>
      <c r="C316" s="206"/>
      <c r="D316" s="207" t="s">
        <v>71</v>
      </c>
      <c r="E316" s="219" t="s">
        <v>395</v>
      </c>
      <c r="F316" s="219" t="s">
        <v>396</v>
      </c>
      <c r="G316" s="206"/>
      <c r="H316" s="206"/>
      <c r="I316" s="209"/>
      <c r="J316" s="220">
        <f>BK316</f>
        <v>0</v>
      </c>
      <c r="K316" s="206"/>
      <c r="L316" s="211"/>
      <c r="M316" s="212"/>
      <c r="N316" s="213"/>
      <c r="O316" s="213"/>
      <c r="P316" s="214">
        <f>SUM(P317:P355)</f>
        <v>0</v>
      </c>
      <c r="Q316" s="213"/>
      <c r="R316" s="214">
        <f>SUM(R317:R355)</f>
        <v>0.081806199999999996</v>
      </c>
      <c r="S316" s="213"/>
      <c r="T316" s="215">
        <f>SUM(T317:T355)</f>
        <v>0</v>
      </c>
      <c r="AR316" s="216" t="s">
        <v>80</v>
      </c>
      <c r="AT316" s="217" t="s">
        <v>71</v>
      </c>
      <c r="AU316" s="217" t="s">
        <v>80</v>
      </c>
      <c r="AY316" s="216" t="s">
        <v>164</v>
      </c>
      <c r="BK316" s="218">
        <f>SUM(BK317:BK355)</f>
        <v>0</v>
      </c>
    </row>
    <row r="317" s="1" customFormat="1" ht="38.25" customHeight="1">
      <c r="B317" s="46"/>
      <c r="C317" s="221" t="s">
        <v>346</v>
      </c>
      <c r="D317" s="221" t="s">
        <v>166</v>
      </c>
      <c r="E317" s="222" t="s">
        <v>398</v>
      </c>
      <c r="F317" s="223" t="s">
        <v>399</v>
      </c>
      <c r="G317" s="224" t="s">
        <v>287</v>
      </c>
      <c r="H317" s="225">
        <v>95.180000000000007</v>
      </c>
      <c r="I317" s="226"/>
      <c r="J317" s="227">
        <f>ROUND(I317*H317,2)</f>
        <v>0</v>
      </c>
      <c r="K317" s="223" t="s">
        <v>21</v>
      </c>
      <c r="L317" s="72"/>
      <c r="M317" s="228" t="s">
        <v>21</v>
      </c>
      <c r="N317" s="229" t="s">
        <v>43</v>
      </c>
      <c r="O317" s="47"/>
      <c r="P317" s="230">
        <f>O317*H317</f>
        <v>0</v>
      </c>
      <c r="Q317" s="230">
        <v>9.0000000000000006E-05</v>
      </c>
      <c r="R317" s="230">
        <f>Q317*H317</f>
        <v>0.0085662000000000012</v>
      </c>
      <c r="S317" s="230">
        <v>0</v>
      </c>
      <c r="T317" s="231">
        <f>S317*H317</f>
        <v>0</v>
      </c>
      <c r="AR317" s="24" t="s">
        <v>171</v>
      </c>
      <c r="AT317" s="24" t="s">
        <v>166</v>
      </c>
      <c r="AU317" s="24" t="s">
        <v>82</v>
      </c>
      <c r="AY317" s="24" t="s">
        <v>164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24" t="s">
        <v>80</v>
      </c>
      <c r="BK317" s="232">
        <f>ROUND(I317*H317,2)</f>
        <v>0</v>
      </c>
      <c r="BL317" s="24" t="s">
        <v>171</v>
      </c>
      <c r="BM317" s="24" t="s">
        <v>1341</v>
      </c>
    </row>
    <row r="318" s="11" customFormat="1">
      <c r="B318" s="233"/>
      <c r="C318" s="234"/>
      <c r="D318" s="235" t="s">
        <v>173</v>
      </c>
      <c r="E318" s="236" t="s">
        <v>21</v>
      </c>
      <c r="F318" s="237" t="s">
        <v>1292</v>
      </c>
      <c r="G318" s="234"/>
      <c r="H318" s="236" t="s">
        <v>21</v>
      </c>
      <c r="I318" s="238"/>
      <c r="J318" s="234"/>
      <c r="K318" s="234"/>
      <c r="L318" s="239"/>
      <c r="M318" s="240"/>
      <c r="N318" s="241"/>
      <c r="O318" s="241"/>
      <c r="P318" s="241"/>
      <c r="Q318" s="241"/>
      <c r="R318" s="241"/>
      <c r="S318" s="241"/>
      <c r="T318" s="242"/>
      <c r="AT318" s="243" t="s">
        <v>173</v>
      </c>
      <c r="AU318" s="243" t="s">
        <v>82</v>
      </c>
      <c r="AV318" s="11" t="s">
        <v>80</v>
      </c>
      <c r="AW318" s="11" t="s">
        <v>35</v>
      </c>
      <c r="AX318" s="11" t="s">
        <v>72</v>
      </c>
      <c r="AY318" s="243" t="s">
        <v>164</v>
      </c>
    </row>
    <row r="319" s="11" customFormat="1">
      <c r="B319" s="233"/>
      <c r="C319" s="234"/>
      <c r="D319" s="235" t="s">
        <v>173</v>
      </c>
      <c r="E319" s="236" t="s">
        <v>21</v>
      </c>
      <c r="F319" s="237" t="s">
        <v>366</v>
      </c>
      <c r="G319" s="234"/>
      <c r="H319" s="236" t="s">
        <v>21</v>
      </c>
      <c r="I319" s="238"/>
      <c r="J319" s="234"/>
      <c r="K319" s="234"/>
      <c r="L319" s="239"/>
      <c r="M319" s="240"/>
      <c r="N319" s="241"/>
      <c r="O319" s="241"/>
      <c r="P319" s="241"/>
      <c r="Q319" s="241"/>
      <c r="R319" s="241"/>
      <c r="S319" s="241"/>
      <c r="T319" s="242"/>
      <c r="AT319" s="243" t="s">
        <v>173</v>
      </c>
      <c r="AU319" s="243" t="s">
        <v>82</v>
      </c>
      <c r="AV319" s="11" t="s">
        <v>80</v>
      </c>
      <c r="AW319" s="11" t="s">
        <v>35</v>
      </c>
      <c r="AX319" s="11" t="s">
        <v>72</v>
      </c>
      <c r="AY319" s="243" t="s">
        <v>164</v>
      </c>
    </row>
    <row r="320" s="11" customFormat="1">
      <c r="B320" s="233"/>
      <c r="C320" s="234"/>
      <c r="D320" s="235" t="s">
        <v>173</v>
      </c>
      <c r="E320" s="236" t="s">
        <v>21</v>
      </c>
      <c r="F320" s="237" t="s">
        <v>401</v>
      </c>
      <c r="G320" s="234"/>
      <c r="H320" s="236" t="s">
        <v>21</v>
      </c>
      <c r="I320" s="238"/>
      <c r="J320" s="234"/>
      <c r="K320" s="234"/>
      <c r="L320" s="239"/>
      <c r="M320" s="240"/>
      <c r="N320" s="241"/>
      <c r="O320" s="241"/>
      <c r="P320" s="241"/>
      <c r="Q320" s="241"/>
      <c r="R320" s="241"/>
      <c r="S320" s="241"/>
      <c r="T320" s="242"/>
      <c r="AT320" s="243" t="s">
        <v>173</v>
      </c>
      <c r="AU320" s="243" t="s">
        <v>82</v>
      </c>
      <c r="AV320" s="11" t="s">
        <v>80</v>
      </c>
      <c r="AW320" s="11" t="s">
        <v>35</v>
      </c>
      <c r="AX320" s="11" t="s">
        <v>72</v>
      </c>
      <c r="AY320" s="243" t="s">
        <v>164</v>
      </c>
    </row>
    <row r="321" s="12" customFormat="1">
      <c r="B321" s="244"/>
      <c r="C321" s="245"/>
      <c r="D321" s="235" t="s">
        <v>173</v>
      </c>
      <c r="E321" s="246" t="s">
        <v>21</v>
      </c>
      <c r="F321" s="247" t="s">
        <v>1338</v>
      </c>
      <c r="G321" s="245"/>
      <c r="H321" s="248">
        <v>95.180000000000007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AT321" s="254" t="s">
        <v>173</v>
      </c>
      <c r="AU321" s="254" t="s">
        <v>82</v>
      </c>
      <c r="AV321" s="12" t="s">
        <v>82</v>
      </c>
      <c r="AW321" s="12" t="s">
        <v>35</v>
      </c>
      <c r="AX321" s="12" t="s">
        <v>72</v>
      </c>
      <c r="AY321" s="254" t="s">
        <v>164</v>
      </c>
    </row>
    <row r="322" s="11" customFormat="1">
      <c r="B322" s="233"/>
      <c r="C322" s="234"/>
      <c r="D322" s="235" t="s">
        <v>173</v>
      </c>
      <c r="E322" s="236" t="s">
        <v>21</v>
      </c>
      <c r="F322" s="237" t="s">
        <v>402</v>
      </c>
      <c r="G322" s="234"/>
      <c r="H322" s="236" t="s">
        <v>21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2"/>
      <c r="AT322" s="243" t="s">
        <v>173</v>
      </c>
      <c r="AU322" s="243" t="s">
        <v>82</v>
      </c>
      <c r="AV322" s="11" t="s">
        <v>80</v>
      </c>
      <c r="AW322" s="11" t="s">
        <v>35</v>
      </c>
      <c r="AX322" s="11" t="s">
        <v>72</v>
      </c>
      <c r="AY322" s="243" t="s">
        <v>164</v>
      </c>
    </row>
    <row r="323" s="13" customFormat="1">
      <c r="B323" s="255"/>
      <c r="C323" s="256"/>
      <c r="D323" s="235" t="s">
        <v>173</v>
      </c>
      <c r="E323" s="257" t="s">
        <v>21</v>
      </c>
      <c r="F323" s="258" t="s">
        <v>177</v>
      </c>
      <c r="G323" s="256"/>
      <c r="H323" s="259">
        <v>95.180000000000007</v>
      </c>
      <c r="I323" s="260"/>
      <c r="J323" s="256"/>
      <c r="K323" s="256"/>
      <c r="L323" s="261"/>
      <c r="M323" s="262"/>
      <c r="N323" s="263"/>
      <c r="O323" s="263"/>
      <c r="P323" s="263"/>
      <c r="Q323" s="263"/>
      <c r="R323" s="263"/>
      <c r="S323" s="263"/>
      <c r="T323" s="264"/>
      <c r="AT323" s="265" t="s">
        <v>173</v>
      </c>
      <c r="AU323" s="265" t="s">
        <v>82</v>
      </c>
      <c r="AV323" s="13" t="s">
        <v>171</v>
      </c>
      <c r="AW323" s="13" t="s">
        <v>35</v>
      </c>
      <c r="AX323" s="13" t="s">
        <v>80</v>
      </c>
      <c r="AY323" s="265" t="s">
        <v>164</v>
      </c>
    </row>
    <row r="324" s="1" customFormat="1" ht="25.5" customHeight="1">
      <c r="B324" s="46"/>
      <c r="C324" s="266" t="s">
        <v>352</v>
      </c>
      <c r="D324" s="266" t="s">
        <v>238</v>
      </c>
      <c r="E324" s="267" t="s">
        <v>404</v>
      </c>
      <c r="F324" s="268" t="s">
        <v>405</v>
      </c>
      <c r="G324" s="269" t="s">
        <v>406</v>
      </c>
      <c r="H324" s="270">
        <v>32</v>
      </c>
      <c r="I324" s="271"/>
      <c r="J324" s="272">
        <f>ROUND(I324*H324,2)</f>
        <v>0</v>
      </c>
      <c r="K324" s="268" t="s">
        <v>21</v>
      </c>
      <c r="L324" s="273"/>
      <c r="M324" s="274" t="s">
        <v>21</v>
      </c>
      <c r="N324" s="275" t="s">
        <v>43</v>
      </c>
      <c r="O324" s="47"/>
      <c r="P324" s="230">
        <f>O324*H324</f>
        <v>0</v>
      </c>
      <c r="Q324" s="230">
        <v>0.00059999999999999995</v>
      </c>
      <c r="R324" s="230">
        <f>Q324*H324</f>
        <v>0.019199999999999998</v>
      </c>
      <c r="S324" s="230">
        <v>0</v>
      </c>
      <c r="T324" s="231">
        <f>S324*H324</f>
        <v>0</v>
      </c>
      <c r="AR324" s="24" t="s">
        <v>210</v>
      </c>
      <c r="AT324" s="24" t="s">
        <v>238</v>
      </c>
      <c r="AU324" s="24" t="s">
        <v>82</v>
      </c>
      <c r="AY324" s="24" t="s">
        <v>164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24" t="s">
        <v>80</v>
      </c>
      <c r="BK324" s="232">
        <f>ROUND(I324*H324,2)</f>
        <v>0</v>
      </c>
      <c r="BL324" s="24" t="s">
        <v>171</v>
      </c>
      <c r="BM324" s="24" t="s">
        <v>1342</v>
      </c>
    </row>
    <row r="325" s="11" customFormat="1">
      <c r="B325" s="233"/>
      <c r="C325" s="234"/>
      <c r="D325" s="235" t="s">
        <v>173</v>
      </c>
      <c r="E325" s="236" t="s">
        <v>21</v>
      </c>
      <c r="F325" s="237" t="s">
        <v>1292</v>
      </c>
      <c r="G325" s="234"/>
      <c r="H325" s="236" t="s">
        <v>21</v>
      </c>
      <c r="I325" s="238"/>
      <c r="J325" s="234"/>
      <c r="K325" s="234"/>
      <c r="L325" s="239"/>
      <c r="M325" s="240"/>
      <c r="N325" s="241"/>
      <c r="O325" s="241"/>
      <c r="P325" s="241"/>
      <c r="Q325" s="241"/>
      <c r="R325" s="241"/>
      <c r="S325" s="241"/>
      <c r="T325" s="242"/>
      <c r="AT325" s="243" t="s">
        <v>173</v>
      </c>
      <c r="AU325" s="243" t="s">
        <v>82</v>
      </c>
      <c r="AV325" s="11" t="s">
        <v>80</v>
      </c>
      <c r="AW325" s="11" t="s">
        <v>35</v>
      </c>
      <c r="AX325" s="11" t="s">
        <v>72</v>
      </c>
      <c r="AY325" s="243" t="s">
        <v>164</v>
      </c>
    </row>
    <row r="326" s="11" customFormat="1">
      <c r="B326" s="233"/>
      <c r="C326" s="234"/>
      <c r="D326" s="235" t="s">
        <v>173</v>
      </c>
      <c r="E326" s="236" t="s">
        <v>21</v>
      </c>
      <c r="F326" s="237" t="s">
        <v>366</v>
      </c>
      <c r="G326" s="234"/>
      <c r="H326" s="236" t="s">
        <v>21</v>
      </c>
      <c r="I326" s="238"/>
      <c r="J326" s="234"/>
      <c r="K326" s="234"/>
      <c r="L326" s="239"/>
      <c r="M326" s="240"/>
      <c r="N326" s="241"/>
      <c r="O326" s="241"/>
      <c r="P326" s="241"/>
      <c r="Q326" s="241"/>
      <c r="R326" s="241"/>
      <c r="S326" s="241"/>
      <c r="T326" s="242"/>
      <c r="AT326" s="243" t="s">
        <v>173</v>
      </c>
      <c r="AU326" s="243" t="s">
        <v>82</v>
      </c>
      <c r="AV326" s="11" t="s">
        <v>80</v>
      </c>
      <c r="AW326" s="11" t="s">
        <v>35</v>
      </c>
      <c r="AX326" s="11" t="s">
        <v>72</v>
      </c>
      <c r="AY326" s="243" t="s">
        <v>164</v>
      </c>
    </row>
    <row r="327" s="11" customFormat="1">
      <c r="B327" s="233"/>
      <c r="C327" s="234"/>
      <c r="D327" s="235" t="s">
        <v>173</v>
      </c>
      <c r="E327" s="236" t="s">
        <v>21</v>
      </c>
      <c r="F327" s="237" t="s">
        <v>401</v>
      </c>
      <c r="G327" s="234"/>
      <c r="H327" s="236" t="s">
        <v>21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AT327" s="243" t="s">
        <v>173</v>
      </c>
      <c r="AU327" s="243" t="s">
        <v>82</v>
      </c>
      <c r="AV327" s="11" t="s">
        <v>80</v>
      </c>
      <c r="AW327" s="11" t="s">
        <v>35</v>
      </c>
      <c r="AX327" s="11" t="s">
        <v>72</v>
      </c>
      <c r="AY327" s="243" t="s">
        <v>164</v>
      </c>
    </row>
    <row r="328" s="12" customFormat="1">
      <c r="B328" s="244"/>
      <c r="C328" s="245"/>
      <c r="D328" s="235" t="s">
        <v>173</v>
      </c>
      <c r="E328" s="246" t="s">
        <v>21</v>
      </c>
      <c r="F328" s="247" t="s">
        <v>1338</v>
      </c>
      <c r="G328" s="245"/>
      <c r="H328" s="248">
        <v>95.180000000000007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AT328" s="254" t="s">
        <v>173</v>
      </c>
      <c r="AU328" s="254" t="s">
        <v>82</v>
      </c>
      <c r="AV328" s="12" t="s">
        <v>82</v>
      </c>
      <c r="AW328" s="12" t="s">
        <v>35</v>
      </c>
      <c r="AX328" s="12" t="s">
        <v>72</v>
      </c>
      <c r="AY328" s="254" t="s">
        <v>164</v>
      </c>
    </row>
    <row r="329" s="11" customFormat="1">
      <c r="B329" s="233"/>
      <c r="C329" s="234"/>
      <c r="D329" s="235" t="s">
        <v>173</v>
      </c>
      <c r="E329" s="236" t="s">
        <v>21</v>
      </c>
      <c r="F329" s="237" t="s">
        <v>402</v>
      </c>
      <c r="G329" s="234"/>
      <c r="H329" s="236" t="s">
        <v>21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AT329" s="243" t="s">
        <v>173</v>
      </c>
      <c r="AU329" s="243" t="s">
        <v>82</v>
      </c>
      <c r="AV329" s="11" t="s">
        <v>80</v>
      </c>
      <c r="AW329" s="11" t="s">
        <v>35</v>
      </c>
      <c r="AX329" s="11" t="s">
        <v>72</v>
      </c>
      <c r="AY329" s="243" t="s">
        <v>164</v>
      </c>
    </row>
    <row r="330" s="12" customFormat="1">
      <c r="B330" s="244"/>
      <c r="C330" s="245"/>
      <c r="D330" s="235" t="s">
        <v>173</v>
      </c>
      <c r="E330" s="246" t="s">
        <v>21</v>
      </c>
      <c r="F330" s="247" t="s">
        <v>21</v>
      </c>
      <c r="G330" s="245"/>
      <c r="H330" s="248">
        <v>0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AT330" s="254" t="s">
        <v>173</v>
      </c>
      <c r="AU330" s="254" t="s">
        <v>82</v>
      </c>
      <c r="AV330" s="12" t="s">
        <v>82</v>
      </c>
      <c r="AW330" s="12" t="s">
        <v>35</v>
      </c>
      <c r="AX330" s="12" t="s">
        <v>72</v>
      </c>
      <c r="AY330" s="254" t="s">
        <v>164</v>
      </c>
    </row>
    <row r="331" s="14" customFormat="1">
      <c r="B331" s="276"/>
      <c r="C331" s="277"/>
      <c r="D331" s="235" t="s">
        <v>173</v>
      </c>
      <c r="E331" s="278" t="s">
        <v>21</v>
      </c>
      <c r="F331" s="279" t="s">
        <v>293</v>
      </c>
      <c r="G331" s="277"/>
      <c r="H331" s="280">
        <v>95.180000000000007</v>
      </c>
      <c r="I331" s="281"/>
      <c r="J331" s="277"/>
      <c r="K331" s="277"/>
      <c r="L331" s="282"/>
      <c r="M331" s="283"/>
      <c r="N331" s="284"/>
      <c r="O331" s="284"/>
      <c r="P331" s="284"/>
      <c r="Q331" s="284"/>
      <c r="R331" s="284"/>
      <c r="S331" s="284"/>
      <c r="T331" s="285"/>
      <c r="AT331" s="286" t="s">
        <v>173</v>
      </c>
      <c r="AU331" s="286" t="s">
        <v>82</v>
      </c>
      <c r="AV331" s="14" t="s">
        <v>185</v>
      </c>
      <c r="AW331" s="14" t="s">
        <v>35</v>
      </c>
      <c r="AX331" s="14" t="s">
        <v>72</v>
      </c>
      <c r="AY331" s="286" t="s">
        <v>164</v>
      </c>
    </row>
    <row r="332" s="11" customFormat="1">
      <c r="B332" s="233"/>
      <c r="C332" s="234"/>
      <c r="D332" s="235" t="s">
        <v>173</v>
      </c>
      <c r="E332" s="236" t="s">
        <v>21</v>
      </c>
      <c r="F332" s="237" t="s">
        <v>402</v>
      </c>
      <c r="G332" s="234"/>
      <c r="H332" s="236" t="s">
        <v>21</v>
      </c>
      <c r="I332" s="238"/>
      <c r="J332" s="234"/>
      <c r="K332" s="234"/>
      <c r="L332" s="239"/>
      <c r="M332" s="240"/>
      <c r="N332" s="241"/>
      <c r="O332" s="241"/>
      <c r="P332" s="241"/>
      <c r="Q332" s="241"/>
      <c r="R332" s="241"/>
      <c r="S332" s="241"/>
      <c r="T332" s="242"/>
      <c r="AT332" s="243" t="s">
        <v>173</v>
      </c>
      <c r="AU332" s="243" t="s">
        <v>82</v>
      </c>
      <c r="AV332" s="11" t="s">
        <v>80</v>
      </c>
      <c r="AW332" s="11" t="s">
        <v>35</v>
      </c>
      <c r="AX332" s="11" t="s">
        <v>72</v>
      </c>
      <c r="AY332" s="243" t="s">
        <v>164</v>
      </c>
    </row>
    <row r="333" s="12" customFormat="1">
      <c r="B333" s="244"/>
      <c r="C333" s="245"/>
      <c r="D333" s="235" t="s">
        <v>173</v>
      </c>
      <c r="E333" s="246" t="s">
        <v>21</v>
      </c>
      <c r="F333" s="247" t="s">
        <v>1343</v>
      </c>
      <c r="G333" s="245"/>
      <c r="H333" s="248">
        <v>19.036000000000001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AT333" s="254" t="s">
        <v>173</v>
      </c>
      <c r="AU333" s="254" t="s">
        <v>82</v>
      </c>
      <c r="AV333" s="12" t="s">
        <v>82</v>
      </c>
      <c r="AW333" s="12" t="s">
        <v>35</v>
      </c>
      <c r="AX333" s="12" t="s">
        <v>72</v>
      </c>
      <c r="AY333" s="254" t="s">
        <v>164</v>
      </c>
    </row>
    <row r="334" s="14" customFormat="1">
      <c r="B334" s="276"/>
      <c r="C334" s="277"/>
      <c r="D334" s="235" t="s">
        <v>173</v>
      </c>
      <c r="E334" s="278" t="s">
        <v>21</v>
      </c>
      <c r="F334" s="279" t="s">
        <v>409</v>
      </c>
      <c r="G334" s="277"/>
      <c r="H334" s="280">
        <v>19.036000000000001</v>
      </c>
      <c r="I334" s="281"/>
      <c r="J334" s="277"/>
      <c r="K334" s="277"/>
      <c r="L334" s="282"/>
      <c r="M334" s="283"/>
      <c r="N334" s="284"/>
      <c r="O334" s="284"/>
      <c r="P334" s="284"/>
      <c r="Q334" s="284"/>
      <c r="R334" s="284"/>
      <c r="S334" s="284"/>
      <c r="T334" s="285"/>
      <c r="AT334" s="286" t="s">
        <v>173</v>
      </c>
      <c r="AU334" s="286" t="s">
        <v>82</v>
      </c>
      <c r="AV334" s="14" t="s">
        <v>185</v>
      </c>
      <c r="AW334" s="14" t="s">
        <v>35</v>
      </c>
      <c r="AX334" s="14" t="s">
        <v>72</v>
      </c>
      <c r="AY334" s="286" t="s">
        <v>164</v>
      </c>
    </row>
    <row r="335" s="12" customFormat="1">
      <c r="B335" s="244"/>
      <c r="C335" s="245"/>
      <c r="D335" s="235" t="s">
        <v>173</v>
      </c>
      <c r="E335" s="246" t="s">
        <v>21</v>
      </c>
      <c r="F335" s="247" t="s">
        <v>1344</v>
      </c>
      <c r="G335" s="245"/>
      <c r="H335" s="248">
        <v>31.727</v>
      </c>
      <c r="I335" s="249"/>
      <c r="J335" s="245"/>
      <c r="K335" s="245"/>
      <c r="L335" s="250"/>
      <c r="M335" s="251"/>
      <c r="N335" s="252"/>
      <c r="O335" s="252"/>
      <c r="P335" s="252"/>
      <c r="Q335" s="252"/>
      <c r="R335" s="252"/>
      <c r="S335" s="252"/>
      <c r="T335" s="253"/>
      <c r="AT335" s="254" t="s">
        <v>173</v>
      </c>
      <c r="AU335" s="254" t="s">
        <v>82</v>
      </c>
      <c r="AV335" s="12" t="s">
        <v>82</v>
      </c>
      <c r="AW335" s="12" t="s">
        <v>35</v>
      </c>
      <c r="AX335" s="12" t="s">
        <v>72</v>
      </c>
      <c r="AY335" s="254" t="s">
        <v>164</v>
      </c>
    </row>
    <row r="336" s="11" customFormat="1">
      <c r="B336" s="233"/>
      <c r="C336" s="234"/>
      <c r="D336" s="235" t="s">
        <v>173</v>
      </c>
      <c r="E336" s="236" t="s">
        <v>21</v>
      </c>
      <c r="F336" s="237" t="s">
        <v>411</v>
      </c>
      <c r="G336" s="234"/>
      <c r="H336" s="236" t="s">
        <v>21</v>
      </c>
      <c r="I336" s="238"/>
      <c r="J336" s="234"/>
      <c r="K336" s="234"/>
      <c r="L336" s="239"/>
      <c r="M336" s="240"/>
      <c r="N336" s="241"/>
      <c r="O336" s="241"/>
      <c r="P336" s="241"/>
      <c r="Q336" s="241"/>
      <c r="R336" s="241"/>
      <c r="S336" s="241"/>
      <c r="T336" s="242"/>
      <c r="AT336" s="243" t="s">
        <v>173</v>
      </c>
      <c r="AU336" s="243" t="s">
        <v>82</v>
      </c>
      <c r="AV336" s="11" t="s">
        <v>80</v>
      </c>
      <c r="AW336" s="11" t="s">
        <v>35</v>
      </c>
      <c r="AX336" s="11" t="s">
        <v>72</v>
      </c>
      <c r="AY336" s="243" t="s">
        <v>164</v>
      </c>
    </row>
    <row r="337" s="12" customFormat="1">
      <c r="B337" s="244"/>
      <c r="C337" s="245"/>
      <c r="D337" s="235" t="s">
        <v>173</v>
      </c>
      <c r="E337" s="246" t="s">
        <v>21</v>
      </c>
      <c r="F337" s="247" t="s">
        <v>1345</v>
      </c>
      <c r="G337" s="245"/>
      <c r="H337" s="248">
        <v>0.27300000000000002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AT337" s="254" t="s">
        <v>173</v>
      </c>
      <c r="AU337" s="254" t="s">
        <v>82</v>
      </c>
      <c r="AV337" s="12" t="s">
        <v>82</v>
      </c>
      <c r="AW337" s="12" t="s">
        <v>35</v>
      </c>
      <c r="AX337" s="12" t="s">
        <v>72</v>
      </c>
      <c r="AY337" s="254" t="s">
        <v>164</v>
      </c>
    </row>
    <row r="338" s="14" customFormat="1">
      <c r="B338" s="276"/>
      <c r="C338" s="277"/>
      <c r="D338" s="235" t="s">
        <v>173</v>
      </c>
      <c r="E338" s="278" t="s">
        <v>21</v>
      </c>
      <c r="F338" s="279" t="s">
        <v>413</v>
      </c>
      <c r="G338" s="277"/>
      <c r="H338" s="280">
        <v>32</v>
      </c>
      <c r="I338" s="281"/>
      <c r="J338" s="277"/>
      <c r="K338" s="277"/>
      <c r="L338" s="282"/>
      <c r="M338" s="283"/>
      <c r="N338" s="284"/>
      <c r="O338" s="284"/>
      <c r="P338" s="284"/>
      <c r="Q338" s="284"/>
      <c r="R338" s="284"/>
      <c r="S338" s="284"/>
      <c r="T338" s="285"/>
      <c r="AT338" s="286" t="s">
        <v>173</v>
      </c>
      <c r="AU338" s="286" t="s">
        <v>82</v>
      </c>
      <c r="AV338" s="14" t="s">
        <v>185</v>
      </c>
      <c r="AW338" s="14" t="s">
        <v>35</v>
      </c>
      <c r="AX338" s="14" t="s">
        <v>80</v>
      </c>
      <c r="AY338" s="286" t="s">
        <v>164</v>
      </c>
    </row>
    <row r="339" s="1" customFormat="1" ht="25.5" customHeight="1">
      <c r="B339" s="46"/>
      <c r="C339" s="221" t="s">
        <v>357</v>
      </c>
      <c r="D339" s="221" t="s">
        <v>166</v>
      </c>
      <c r="E339" s="222" t="s">
        <v>861</v>
      </c>
      <c r="F339" s="223" t="s">
        <v>862</v>
      </c>
      <c r="G339" s="224" t="s">
        <v>287</v>
      </c>
      <c r="H339" s="225">
        <v>2.7999999999999998</v>
      </c>
      <c r="I339" s="226"/>
      <c r="J339" s="227">
        <f>ROUND(I339*H339,2)</f>
        <v>0</v>
      </c>
      <c r="K339" s="223" t="s">
        <v>21</v>
      </c>
      <c r="L339" s="72"/>
      <c r="M339" s="228" t="s">
        <v>21</v>
      </c>
      <c r="N339" s="229" t="s">
        <v>43</v>
      </c>
      <c r="O339" s="47"/>
      <c r="P339" s="230">
        <f>O339*H339</f>
        <v>0</v>
      </c>
      <c r="Q339" s="230">
        <v>0.0043</v>
      </c>
      <c r="R339" s="230">
        <f>Q339*H339</f>
        <v>0.012039999999999999</v>
      </c>
      <c r="S339" s="230">
        <v>0</v>
      </c>
      <c r="T339" s="231">
        <f>S339*H339</f>
        <v>0</v>
      </c>
      <c r="AR339" s="24" t="s">
        <v>171</v>
      </c>
      <c r="AT339" s="24" t="s">
        <v>166</v>
      </c>
      <c r="AU339" s="24" t="s">
        <v>82</v>
      </c>
      <c r="AY339" s="24" t="s">
        <v>164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24" t="s">
        <v>80</v>
      </c>
      <c r="BK339" s="232">
        <f>ROUND(I339*H339,2)</f>
        <v>0</v>
      </c>
      <c r="BL339" s="24" t="s">
        <v>171</v>
      </c>
      <c r="BM339" s="24" t="s">
        <v>1346</v>
      </c>
    </row>
    <row r="340" s="11" customFormat="1">
      <c r="B340" s="233"/>
      <c r="C340" s="234"/>
      <c r="D340" s="235" t="s">
        <v>173</v>
      </c>
      <c r="E340" s="236" t="s">
        <v>21</v>
      </c>
      <c r="F340" s="237" t="s">
        <v>828</v>
      </c>
      <c r="G340" s="234"/>
      <c r="H340" s="236" t="s">
        <v>21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AT340" s="243" t="s">
        <v>173</v>
      </c>
      <c r="AU340" s="243" t="s">
        <v>82</v>
      </c>
      <c r="AV340" s="11" t="s">
        <v>80</v>
      </c>
      <c r="AW340" s="11" t="s">
        <v>35</v>
      </c>
      <c r="AX340" s="11" t="s">
        <v>72</v>
      </c>
      <c r="AY340" s="243" t="s">
        <v>164</v>
      </c>
    </row>
    <row r="341" s="11" customFormat="1">
      <c r="B341" s="233"/>
      <c r="C341" s="234"/>
      <c r="D341" s="235" t="s">
        <v>173</v>
      </c>
      <c r="E341" s="236" t="s">
        <v>21</v>
      </c>
      <c r="F341" s="237" t="s">
        <v>840</v>
      </c>
      <c r="G341" s="234"/>
      <c r="H341" s="236" t="s">
        <v>21</v>
      </c>
      <c r="I341" s="238"/>
      <c r="J341" s="234"/>
      <c r="K341" s="234"/>
      <c r="L341" s="239"/>
      <c r="M341" s="240"/>
      <c r="N341" s="241"/>
      <c r="O341" s="241"/>
      <c r="P341" s="241"/>
      <c r="Q341" s="241"/>
      <c r="R341" s="241"/>
      <c r="S341" s="241"/>
      <c r="T341" s="242"/>
      <c r="AT341" s="243" t="s">
        <v>173</v>
      </c>
      <c r="AU341" s="243" t="s">
        <v>82</v>
      </c>
      <c r="AV341" s="11" t="s">
        <v>80</v>
      </c>
      <c r="AW341" s="11" t="s">
        <v>35</v>
      </c>
      <c r="AX341" s="11" t="s">
        <v>72</v>
      </c>
      <c r="AY341" s="243" t="s">
        <v>164</v>
      </c>
    </row>
    <row r="342" s="11" customFormat="1">
      <c r="B342" s="233"/>
      <c r="C342" s="234"/>
      <c r="D342" s="235" t="s">
        <v>173</v>
      </c>
      <c r="E342" s="236" t="s">
        <v>21</v>
      </c>
      <c r="F342" s="237" t="s">
        <v>864</v>
      </c>
      <c r="G342" s="234"/>
      <c r="H342" s="236" t="s">
        <v>21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2"/>
      <c r="AT342" s="243" t="s">
        <v>173</v>
      </c>
      <c r="AU342" s="243" t="s">
        <v>82</v>
      </c>
      <c r="AV342" s="11" t="s">
        <v>80</v>
      </c>
      <c r="AW342" s="11" t="s">
        <v>35</v>
      </c>
      <c r="AX342" s="11" t="s">
        <v>72</v>
      </c>
      <c r="AY342" s="243" t="s">
        <v>164</v>
      </c>
    </row>
    <row r="343" s="12" customFormat="1">
      <c r="B343" s="244"/>
      <c r="C343" s="245"/>
      <c r="D343" s="235" t="s">
        <v>173</v>
      </c>
      <c r="E343" s="246" t="s">
        <v>21</v>
      </c>
      <c r="F343" s="247" t="s">
        <v>842</v>
      </c>
      <c r="G343" s="245"/>
      <c r="H343" s="248">
        <v>2.7999999999999998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AT343" s="254" t="s">
        <v>173</v>
      </c>
      <c r="AU343" s="254" t="s">
        <v>82</v>
      </c>
      <c r="AV343" s="12" t="s">
        <v>82</v>
      </c>
      <c r="AW343" s="12" t="s">
        <v>35</v>
      </c>
      <c r="AX343" s="12" t="s">
        <v>72</v>
      </c>
      <c r="AY343" s="254" t="s">
        <v>164</v>
      </c>
    </row>
    <row r="344" s="11" customFormat="1">
      <c r="B344" s="233"/>
      <c r="C344" s="234"/>
      <c r="D344" s="235" t="s">
        <v>173</v>
      </c>
      <c r="E344" s="236" t="s">
        <v>21</v>
      </c>
      <c r="F344" s="237" t="s">
        <v>865</v>
      </c>
      <c r="G344" s="234"/>
      <c r="H344" s="236" t="s">
        <v>21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AT344" s="243" t="s">
        <v>173</v>
      </c>
      <c r="AU344" s="243" t="s">
        <v>82</v>
      </c>
      <c r="AV344" s="11" t="s">
        <v>80</v>
      </c>
      <c r="AW344" s="11" t="s">
        <v>35</v>
      </c>
      <c r="AX344" s="11" t="s">
        <v>72</v>
      </c>
      <c r="AY344" s="243" t="s">
        <v>164</v>
      </c>
    </row>
    <row r="345" s="13" customFormat="1">
      <c r="B345" s="255"/>
      <c r="C345" s="256"/>
      <c r="D345" s="235" t="s">
        <v>173</v>
      </c>
      <c r="E345" s="257" t="s">
        <v>21</v>
      </c>
      <c r="F345" s="258" t="s">
        <v>177</v>
      </c>
      <c r="G345" s="256"/>
      <c r="H345" s="259">
        <v>2.7999999999999998</v>
      </c>
      <c r="I345" s="260"/>
      <c r="J345" s="256"/>
      <c r="K345" s="256"/>
      <c r="L345" s="261"/>
      <c r="M345" s="262"/>
      <c r="N345" s="263"/>
      <c r="O345" s="263"/>
      <c r="P345" s="263"/>
      <c r="Q345" s="263"/>
      <c r="R345" s="263"/>
      <c r="S345" s="263"/>
      <c r="T345" s="264"/>
      <c r="AT345" s="265" t="s">
        <v>173</v>
      </c>
      <c r="AU345" s="265" t="s">
        <v>82</v>
      </c>
      <c r="AV345" s="13" t="s">
        <v>171</v>
      </c>
      <c r="AW345" s="13" t="s">
        <v>35</v>
      </c>
      <c r="AX345" s="13" t="s">
        <v>80</v>
      </c>
      <c r="AY345" s="265" t="s">
        <v>164</v>
      </c>
    </row>
    <row r="346" s="1" customFormat="1" ht="25.5" customHeight="1">
      <c r="B346" s="46"/>
      <c r="C346" s="266" t="s">
        <v>362</v>
      </c>
      <c r="D346" s="266" t="s">
        <v>238</v>
      </c>
      <c r="E346" s="267" t="s">
        <v>866</v>
      </c>
      <c r="F346" s="268" t="s">
        <v>862</v>
      </c>
      <c r="G346" s="269" t="s">
        <v>340</v>
      </c>
      <c r="H346" s="270">
        <v>42</v>
      </c>
      <c r="I346" s="271"/>
      <c r="J346" s="272">
        <f>ROUND(I346*H346,2)</f>
        <v>0</v>
      </c>
      <c r="K346" s="268" t="s">
        <v>21</v>
      </c>
      <c r="L346" s="273"/>
      <c r="M346" s="274" t="s">
        <v>21</v>
      </c>
      <c r="N346" s="275" t="s">
        <v>43</v>
      </c>
      <c r="O346" s="47"/>
      <c r="P346" s="230">
        <f>O346*H346</f>
        <v>0</v>
      </c>
      <c r="Q346" s="230">
        <v>0.001</v>
      </c>
      <c r="R346" s="230">
        <f>Q346*H346</f>
        <v>0.042000000000000003</v>
      </c>
      <c r="S346" s="230">
        <v>0</v>
      </c>
      <c r="T346" s="231">
        <f>S346*H346</f>
        <v>0</v>
      </c>
      <c r="AR346" s="24" t="s">
        <v>210</v>
      </c>
      <c r="AT346" s="24" t="s">
        <v>238</v>
      </c>
      <c r="AU346" s="24" t="s">
        <v>82</v>
      </c>
      <c r="AY346" s="24" t="s">
        <v>164</v>
      </c>
      <c r="BE346" s="232">
        <f>IF(N346="základní",J346,0)</f>
        <v>0</v>
      </c>
      <c r="BF346" s="232">
        <f>IF(N346="snížená",J346,0)</f>
        <v>0</v>
      </c>
      <c r="BG346" s="232">
        <f>IF(N346="zákl. přenesená",J346,0)</f>
        <v>0</v>
      </c>
      <c r="BH346" s="232">
        <f>IF(N346="sníž. přenesená",J346,0)</f>
        <v>0</v>
      </c>
      <c r="BI346" s="232">
        <f>IF(N346="nulová",J346,0)</f>
        <v>0</v>
      </c>
      <c r="BJ346" s="24" t="s">
        <v>80</v>
      </c>
      <c r="BK346" s="232">
        <f>ROUND(I346*H346,2)</f>
        <v>0</v>
      </c>
      <c r="BL346" s="24" t="s">
        <v>171</v>
      </c>
      <c r="BM346" s="24" t="s">
        <v>1347</v>
      </c>
    </row>
    <row r="347" s="11" customFormat="1">
      <c r="B347" s="233"/>
      <c r="C347" s="234"/>
      <c r="D347" s="235" t="s">
        <v>173</v>
      </c>
      <c r="E347" s="236" t="s">
        <v>21</v>
      </c>
      <c r="F347" s="237" t="s">
        <v>828</v>
      </c>
      <c r="G347" s="234"/>
      <c r="H347" s="236" t="s">
        <v>21</v>
      </c>
      <c r="I347" s="238"/>
      <c r="J347" s="234"/>
      <c r="K347" s="234"/>
      <c r="L347" s="239"/>
      <c r="M347" s="240"/>
      <c r="N347" s="241"/>
      <c r="O347" s="241"/>
      <c r="P347" s="241"/>
      <c r="Q347" s="241"/>
      <c r="R347" s="241"/>
      <c r="S347" s="241"/>
      <c r="T347" s="242"/>
      <c r="AT347" s="243" t="s">
        <v>173</v>
      </c>
      <c r="AU347" s="243" t="s">
        <v>82</v>
      </c>
      <c r="AV347" s="11" t="s">
        <v>80</v>
      </c>
      <c r="AW347" s="11" t="s">
        <v>35</v>
      </c>
      <c r="AX347" s="11" t="s">
        <v>72</v>
      </c>
      <c r="AY347" s="243" t="s">
        <v>164</v>
      </c>
    </row>
    <row r="348" s="11" customFormat="1">
      <c r="B348" s="233"/>
      <c r="C348" s="234"/>
      <c r="D348" s="235" t="s">
        <v>173</v>
      </c>
      <c r="E348" s="236" t="s">
        <v>21</v>
      </c>
      <c r="F348" s="237" t="s">
        <v>840</v>
      </c>
      <c r="G348" s="234"/>
      <c r="H348" s="236" t="s">
        <v>21</v>
      </c>
      <c r="I348" s="238"/>
      <c r="J348" s="234"/>
      <c r="K348" s="234"/>
      <c r="L348" s="239"/>
      <c r="M348" s="240"/>
      <c r="N348" s="241"/>
      <c r="O348" s="241"/>
      <c r="P348" s="241"/>
      <c r="Q348" s="241"/>
      <c r="R348" s="241"/>
      <c r="S348" s="241"/>
      <c r="T348" s="242"/>
      <c r="AT348" s="243" t="s">
        <v>173</v>
      </c>
      <c r="AU348" s="243" t="s">
        <v>82</v>
      </c>
      <c r="AV348" s="11" t="s">
        <v>80</v>
      </c>
      <c r="AW348" s="11" t="s">
        <v>35</v>
      </c>
      <c r="AX348" s="11" t="s">
        <v>72</v>
      </c>
      <c r="AY348" s="243" t="s">
        <v>164</v>
      </c>
    </row>
    <row r="349" s="11" customFormat="1">
      <c r="B349" s="233"/>
      <c r="C349" s="234"/>
      <c r="D349" s="235" t="s">
        <v>173</v>
      </c>
      <c r="E349" s="236" t="s">
        <v>21</v>
      </c>
      <c r="F349" s="237" t="s">
        <v>864</v>
      </c>
      <c r="G349" s="234"/>
      <c r="H349" s="236" t="s">
        <v>21</v>
      </c>
      <c r="I349" s="238"/>
      <c r="J349" s="234"/>
      <c r="K349" s="234"/>
      <c r="L349" s="239"/>
      <c r="M349" s="240"/>
      <c r="N349" s="241"/>
      <c r="O349" s="241"/>
      <c r="P349" s="241"/>
      <c r="Q349" s="241"/>
      <c r="R349" s="241"/>
      <c r="S349" s="241"/>
      <c r="T349" s="242"/>
      <c r="AT349" s="243" t="s">
        <v>173</v>
      </c>
      <c r="AU349" s="243" t="s">
        <v>82</v>
      </c>
      <c r="AV349" s="11" t="s">
        <v>80</v>
      </c>
      <c r="AW349" s="11" t="s">
        <v>35</v>
      </c>
      <c r="AX349" s="11" t="s">
        <v>72</v>
      </c>
      <c r="AY349" s="243" t="s">
        <v>164</v>
      </c>
    </row>
    <row r="350" s="12" customFormat="1">
      <c r="B350" s="244"/>
      <c r="C350" s="245"/>
      <c r="D350" s="235" t="s">
        <v>173</v>
      </c>
      <c r="E350" s="246" t="s">
        <v>21</v>
      </c>
      <c r="F350" s="247" t="s">
        <v>868</v>
      </c>
      <c r="G350" s="245"/>
      <c r="H350" s="248">
        <v>0.021000000000000001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AT350" s="254" t="s">
        <v>173</v>
      </c>
      <c r="AU350" s="254" t="s">
        <v>82</v>
      </c>
      <c r="AV350" s="12" t="s">
        <v>82</v>
      </c>
      <c r="AW350" s="12" t="s">
        <v>35</v>
      </c>
      <c r="AX350" s="12" t="s">
        <v>72</v>
      </c>
      <c r="AY350" s="254" t="s">
        <v>164</v>
      </c>
    </row>
    <row r="351" s="14" customFormat="1">
      <c r="B351" s="276"/>
      <c r="C351" s="277"/>
      <c r="D351" s="235" t="s">
        <v>173</v>
      </c>
      <c r="E351" s="278" t="s">
        <v>21</v>
      </c>
      <c r="F351" s="279" t="s">
        <v>869</v>
      </c>
      <c r="G351" s="277"/>
      <c r="H351" s="280">
        <v>0.021000000000000001</v>
      </c>
      <c r="I351" s="281"/>
      <c r="J351" s="277"/>
      <c r="K351" s="277"/>
      <c r="L351" s="282"/>
      <c r="M351" s="283"/>
      <c r="N351" s="284"/>
      <c r="O351" s="284"/>
      <c r="P351" s="284"/>
      <c r="Q351" s="284"/>
      <c r="R351" s="284"/>
      <c r="S351" s="284"/>
      <c r="T351" s="285"/>
      <c r="AT351" s="286" t="s">
        <v>173</v>
      </c>
      <c r="AU351" s="286" t="s">
        <v>82</v>
      </c>
      <c r="AV351" s="14" t="s">
        <v>185</v>
      </c>
      <c r="AW351" s="14" t="s">
        <v>35</v>
      </c>
      <c r="AX351" s="14" t="s">
        <v>72</v>
      </c>
      <c r="AY351" s="286" t="s">
        <v>164</v>
      </c>
    </row>
    <row r="352" s="11" customFormat="1">
      <c r="B352" s="233"/>
      <c r="C352" s="234"/>
      <c r="D352" s="235" t="s">
        <v>173</v>
      </c>
      <c r="E352" s="236" t="s">
        <v>21</v>
      </c>
      <c r="F352" s="237" t="s">
        <v>870</v>
      </c>
      <c r="G352" s="234"/>
      <c r="H352" s="236" t="s">
        <v>21</v>
      </c>
      <c r="I352" s="238"/>
      <c r="J352" s="234"/>
      <c r="K352" s="234"/>
      <c r="L352" s="239"/>
      <c r="M352" s="240"/>
      <c r="N352" s="241"/>
      <c r="O352" s="241"/>
      <c r="P352" s="241"/>
      <c r="Q352" s="241"/>
      <c r="R352" s="241"/>
      <c r="S352" s="241"/>
      <c r="T352" s="242"/>
      <c r="AT352" s="243" t="s">
        <v>173</v>
      </c>
      <c r="AU352" s="243" t="s">
        <v>82</v>
      </c>
      <c r="AV352" s="11" t="s">
        <v>80</v>
      </c>
      <c r="AW352" s="11" t="s">
        <v>35</v>
      </c>
      <c r="AX352" s="11" t="s">
        <v>72</v>
      </c>
      <c r="AY352" s="243" t="s">
        <v>164</v>
      </c>
    </row>
    <row r="353" s="11" customFormat="1">
      <c r="B353" s="233"/>
      <c r="C353" s="234"/>
      <c r="D353" s="235" t="s">
        <v>173</v>
      </c>
      <c r="E353" s="236" t="s">
        <v>21</v>
      </c>
      <c r="F353" s="237" t="s">
        <v>871</v>
      </c>
      <c r="G353" s="234"/>
      <c r="H353" s="236" t="s">
        <v>21</v>
      </c>
      <c r="I353" s="238"/>
      <c r="J353" s="234"/>
      <c r="K353" s="234"/>
      <c r="L353" s="239"/>
      <c r="M353" s="240"/>
      <c r="N353" s="241"/>
      <c r="O353" s="241"/>
      <c r="P353" s="241"/>
      <c r="Q353" s="241"/>
      <c r="R353" s="241"/>
      <c r="S353" s="241"/>
      <c r="T353" s="242"/>
      <c r="AT353" s="243" t="s">
        <v>173</v>
      </c>
      <c r="AU353" s="243" t="s">
        <v>82</v>
      </c>
      <c r="AV353" s="11" t="s">
        <v>80</v>
      </c>
      <c r="AW353" s="11" t="s">
        <v>35</v>
      </c>
      <c r="AX353" s="11" t="s">
        <v>72</v>
      </c>
      <c r="AY353" s="243" t="s">
        <v>164</v>
      </c>
    </row>
    <row r="354" s="12" customFormat="1">
      <c r="B354" s="244"/>
      <c r="C354" s="245"/>
      <c r="D354" s="235" t="s">
        <v>173</v>
      </c>
      <c r="E354" s="246" t="s">
        <v>21</v>
      </c>
      <c r="F354" s="247" t="s">
        <v>872</v>
      </c>
      <c r="G354" s="245"/>
      <c r="H354" s="248">
        <v>42</v>
      </c>
      <c r="I354" s="249"/>
      <c r="J354" s="245"/>
      <c r="K354" s="245"/>
      <c r="L354" s="250"/>
      <c r="M354" s="251"/>
      <c r="N354" s="252"/>
      <c r="O354" s="252"/>
      <c r="P354" s="252"/>
      <c r="Q354" s="252"/>
      <c r="R354" s="252"/>
      <c r="S354" s="252"/>
      <c r="T354" s="253"/>
      <c r="AT354" s="254" t="s">
        <v>173</v>
      </c>
      <c r="AU354" s="254" t="s">
        <v>82</v>
      </c>
      <c r="AV354" s="12" t="s">
        <v>82</v>
      </c>
      <c r="AW354" s="12" t="s">
        <v>35</v>
      </c>
      <c r="AX354" s="12" t="s">
        <v>72</v>
      </c>
      <c r="AY354" s="254" t="s">
        <v>164</v>
      </c>
    </row>
    <row r="355" s="14" customFormat="1">
      <c r="B355" s="276"/>
      <c r="C355" s="277"/>
      <c r="D355" s="235" t="s">
        <v>173</v>
      </c>
      <c r="E355" s="278" t="s">
        <v>21</v>
      </c>
      <c r="F355" s="279" t="s">
        <v>576</v>
      </c>
      <c r="G355" s="277"/>
      <c r="H355" s="280">
        <v>42</v>
      </c>
      <c r="I355" s="281"/>
      <c r="J355" s="277"/>
      <c r="K355" s="277"/>
      <c r="L355" s="282"/>
      <c r="M355" s="283"/>
      <c r="N355" s="284"/>
      <c r="O355" s="284"/>
      <c r="P355" s="284"/>
      <c r="Q355" s="284"/>
      <c r="R355" s="284"/>
      <c r="S355" s="284"/>
      <c r="T355" s="285"/>
      <c r="AT355" s="286" t="s">
        <v>173</v>
      </c>
      <c r="AU355" s="286" t="s">
        <v>82</v>
      </c>
      <c r="AV355" s="14" t="s">
        <v>185</v>
      </c>
      <c r="AW355" s="14" t="s">
        <v>35</v>
      </c>
      <c r="AX355" s="14" t="s">
        <v>80</v>
      </c>
      <c r="AY355" s="286" t="s">
        <v>164</v>
      </c>
    </row>
    <row r="356" s="10" customFormat="1" ht="29.88" customHeight="1">
      <c r="B356" s="205"/>
      <c r="C356" s="206"/>
      <c r="D356" s="207" t="s">
        <v>71</v>
      </c>
      <c r="E356" s="219" t="s">
        <v>414</v>
      </c>
      <c r="F356" s="219" t="s">
        <v>415</v>
      </c>
      <c r="G356" s="206"/>
      <c r="H356" s="206"/>
      <c r="I356" s="209"/>
      <c r="J356" s="220">
        <f>BK356</f>
        <v>0</v>
      </c>
      <c r="K356" s="206"/>
      <c r="L356" s="211"/>
      <c r="M356" s="212"/>
      <c r="N356" s="213"/>
      <c r="O356" s="213"/>
      <c r="P356" s="214">
        <f>SUM(P357:P409)</f>
        <v>0</v>
      </c>
      <c r="Q356" s="213"/>
      <c r="R356" s="214">
        <f>SUM(R357:R409)</f>
        <v>0.031042</v>
      </c>
      <c r="S356" s="213"/>
      <c r="T356" s="215">
        <f>SUM(T357:T409)</f>
        <v>0</v>
      </c>
      <c r="AR356" s="216" t="s">
        <v>80</v>
      </c>
      <c r="AT356" s="217" t="s">
        <v>71</v>
      </c>
      <c r="AU356" s="217" t="s">
        <v>80</v>
      </c>
      <c r="AY356" s="216" t="s">
        <v>164</v>
      </c>
      <c r="BK356" s="218">
        <f>SUM(BK357:BK409)</f>
        <v>0</v>
      </c>
    </row>
    <row r="357" s="1" customFormat="1" ht="63.75" customHeight="1">
      <c r="B357" s="46"/>
      <c r="C357" s="221" t="s">
        <v>370</v>
      </c>
      <c r="D357" s="221" t="s">
        <v>166</v>
      </c>
      <c r="E357" s="222" t="s">
        <v>444</v>
      </c>
      <c r="F357" s="223" t="s">
        <v>445</v>
      </c>
      <c r="G357" s="224" t="s">
        <v>169</v>
      </c>
      <c r="H357" s="225">
        <v>82.400000000000006</v>
      </c>
      <c r="I357" s="226"/>
      <c r="J357" s="227">
        <f>ROUND(I357*H357,2)</f>
        <v>0</v>
      </c>
      <c r="K357" s="223" t="s">
        <v>170</v>
      </c>
      <c r="L357" s="72"/>
      <c r="M357" s="228" t="s">
        <v>21</v>
      </c>
      <c r="N357" s="229" t="s">
        <v>43</v>
      </c>
      <c r="O357" s="47"/>
      <c r="P357" s="230">
        <f>O357*H357</f>
        <v>0</v>
      </c>
      <c r="Q357" s="230">
        <v>4.0000000000000003E-05</v>
      </c>
      <c r="R357" s="230">
        <f>Q357*H357</f>
        <v>0.0032960000000000003</v>
      </c>
      <c r="S357" s="230">
        <v>0</v>
      </c>
      <c r="T357" s="231">
        <f>S357*H357</f>
        <v>0</v>
      </c>
      <c r="AR357" s="24" t="s">
        <v>171</v>
      </c>
      <c r="AT357" s="24" t="s">
        <v>166</v>
      </c>
      <c r="AU357" s="24" t="s">
        <v>82</v>
      </c>
      <c r="AY357" s="24" t="s">
        <v>164</v>
      </c>
      <c r="BE357" s="232">
        <f>IF(N357="základní",J357,0)</f>
        <v>0</v>
      </c>
      <c r="BF357" s="232">
        <f>IF(N357="snížená",J357,0)</f>
        <v>0</v>
      </c>
      <c r="BG357" s="232">
        <f>IF(N357="zákl. přenesená",J357,0)</f>
        <v>0</v>
      </c>
      <c r="BH357" s="232">
        <f>IF(N357="sníž. přenesená",J357,0)</f>
        <v>0</v>
      </c>
      <c r="BI357" s="232">
        <f>IF(N357="nulová",J357,0)</f>
        <v>0</v>
      </c>
      <c r="BJ357" s="24" t="s">
        <v>80</v>
      </c>
      <c r="BK357" s="232">
        <f>ROUND(I357*H357,2)</f>
        <v>0</v>
      </c>
      <c r="BL357" s="24" t="s">
        <v>171</v>
      </c>
      <c r="BM357" s="24" t="s">
        <v>1348</v>
      </c>
    </row>
    <row r="358" s="11" customFormat="1">
      <c r="B358" s="233"/>
      <c r="C358" s="234"/>
      <c r="D358" s="235" t="s">
        <v>173</v>
      </c>
      <c r="E358" s="236" t="s">
        <v>21</v>
      </c>
      <c r="F358" s="237" t="s">
        <v>1213</v>
      </c>
      <c r="G358" s="234"/>
      <c r="H358" s="236" t="s">
        <v>21</v>
      </c>
      <c r="I358" s="238"/>
      <c r="J358" s="234"/>
      <c r="K358" s="234"/>
      <c r="L358" s="239"/>
      <c r="M358" s="240"/>
      <c r="N358" s="241"/>
      <c r="O358" s="241"/>
      <c r="P358" s="241"/>
      <c r="Q358" s="241"/>
      <c r="R358" s="241"/>
      <c r="S358" s="241"/>
      <c r="T358" s="242"/>
      <c r="AT358" s="243" t="s">
        <v>173</v>
      </c>
      <c r="AU358" s="243" t="s">
        <v>82</v>
      </c>
      <c r="AV358" s="11" t="s">
        <v>80</v>
      </c>
      <c r="AW358" s="11" t="s">
        <v>35</v>
      </c>
      <c r="AX358" s="11" t="s">
        <v>72</v>
      </c>
      <c r="AY358" s="243" t="s">
        <v>164</v>
      </c>
    </row>
    <row r="359" s="12" customFormat="1">
      <c r="B359" s="244"/>
      <c r="C359" s="245"/>
      <c r="D359" s="235" t="s">
        <v>173</v>
      </c>
      <c r="E359" s="246" t="s">
        <v>21</v>
      </c>
      <c r="F359" s="247" t="s">
        <v>1234</v>
      </c>
      <c r="G359" s="245"/>
      <c r="H359" s="248">
        <v>82.400000000000006</v>
      </c>
      <c r="I359" s="249"/>
      <c r="J359" s="245"/>
      <c r="K359" s="245"/>
      <c r="L359" s="250"/>
      <c r="M359" s="251"/>
      <c r="N359" s="252"/>
      <c r="O359" s="252"/>
      <c r="P359" s="252"/>
      <c r="Q359" s="252"/>
      <c r="R359" s="252"/>
      <c r="S359" s="252"/>
      <c r="T359" s="253"/>
      <c r="AT359" s="254" t="s">
        <v>173</v>
      </c>
      <c r="AU359" s="254" t="s">
        <v>82</v>
      </c>
      <c r="AV359" s="12" t="s">
        <v>82</v>
      </c>
      <c r="AW359" s="12" t="s">
        <v>35</v>
      </c>
      <c r="AX359" s="12" t="s">
        <v>72</v>
      </c>
      <c r="AY359" s="254" t="s">
        <v>164</v>
      </c>
    </row>
    <row r="360" s="13" customFormat="1">
      <c r="B360" s="255"/>
      <c r="C360" s="256"/>
      <c r="D360" s="235" t="s">
        <v>173</v>
      </c>
      <c r="E360" s="257" t="s">
        <v>21</v>
      </c>
      <c r="F360" s="258" t="s">
        <v>177</v>
      </c>
      <c r="G360" s="256"/>
      <c r="H360" s="259">
        <v>82.400000000000006</v>
      </c>
      <c r="I360" s="260"/>
      <c r="J360" s="256"/>
      <c r="K360" s="256"/>
      <c r="L360" s="261"/>
      <c r="M360" s="262"/>
      <c r="N360" s="263"/>
      <c r="O360" s="263"/>
      <c r="P360" s="263"/>
      <c r="Q360" s="263"/>
      <c r="R360" s="263"/>
      <c r="S360" s="263"/>
      <c r="T360" s="264"/>
      <c r="AT360" s="265" t="s">
        <v>173</v>
      </c>
      <c r="AU360" s="265" t="s">
        <v>82</v>
      </c>
      <c r="AV360" s="13" t="s">
        <v>171</v>
      </c>
      <c r="AW360" s="13" t="s">
        <v>35</v>
      </c>
      <c r="AX360" s="13" t="s">
        <v>80</v>
      </c>
      <c r="AY360" s="265" t="s">
        <v>164</v>
      </c>
    </row>
    <row r="361" s="1" customFormat="1" ht="25.5" customHeight="1">
      <c r="B361" s="46"/>
      <c r="C361" s="221" t="s">
        <v>377</v>
      </c>
      <c r="D361" s="221" t="s">
        <v>166</v>
      </c>
      <c r="E361" s="222" t="s">
        <v>424</v>
      </c>
      <c r="F361" s="223" t="s">
        <v>425</v>
      </c>
      <c r="G361" s="224" t="s">
        <v>169</v>
      </c>
      <c r="H361" s="225">
        <v>82.400000000000006</v>
      </c>
      <c r="I361" s="226"/>
      <c r="J361" s="227">
        <f>ROUND(I361*H361,2)</f>
        <v>0</v>
      </c>
      <c r="K361" s="223" t="s">
        <v>170</v>
      </c>
      <c r="L361" s="72"/>
      <c r="M361" s="228" t="s">
        <v>21</v>
      </c>
      <c r="N361" s="229" t="s">
        <v>43</v>
      </c>
      <c r="O361" s="47"/>
      <c r="P361" s="230">
        <f>O361*H361</f>
        <v>0</v>
      </c>
      <c r="Q361" s="230">
        <v>0</v>
      </c>
      <c r="R361" s="230">
        <f>Q361*H361</f>
        <v>0</v>
      </c>
      <c r="S361" s="230">
        <v>0</v>
      </c>
      <c r="T361" s="231">
        <f>S361*H361</f>
        <v>0</v>
      </c>
      <c r="AR361" s="24" t="s">
        <v>171</v>
      </c>
      <c r="AT361" s="24" t="s">
        <v>166</v>
      </c>
      <c r="AU361" s="24" t="s">
        <v>82</v>
      </c>
      <c r="AY361" s="24" t="s">
        <v>164</v>
      </c>
      <c r="BE361" s="232">
        <f>IF(N361="základní",J361,0)</f>
        <v>0</v>
      </c>
      <c r="BF361" s="232">
        <f>IF(N361="snížená",J361,0)</f>
        <v>0</v>
      </c>
      <c r="BG361" s="232">
        <f>IF(N361="zákl. přenesená",J361,0)</f>
        <v>0</v>
      </c>
      <c r="BH361" s="232">
        <f>IF(N361="sníž. přenesená",J361,0)</f>
        <v>0</v>
      </c>
      <c r="BI361" s="232">
        <f>IF(N361="nulová",J361,0)</f>
        <v>0</v>
      </c>
      <c r="BJ361" s="24" t="s">
        <v>80</v>
      </c>
      <c r="BK361" s="232">
        <f>ROUND(I361*H361,2)</f>
        <v>0</v>
      </c>
      <c r="BL361" s="24" t="s">
        <v>171</v>
      </c>
      <c r="BM361" s="24" t="s">
        <v>1349</v>
      </c>
    </row>
    <row r="362" s="11" customFormat="1">
      <c r="B362" s="233"/>
      <c r="C362" s="234"/>
      <c r="D362" s="235" t="s">
        <v>173</v>
      </c>
      <c r="E362" s="236" t="s">
        <v>21</v>
      </c>
      <c r="F362" s="237" t="s">
        <v>1213</v>
      </c>
      <c r="G362" s="234"/>
      <c r="H362" s="236" t="s">
        <v>21</v>
      </c>
      <c r="I362" s="238"/>
      <c r="J362" s="234"/>
      <c r="K362" s="234"/>
      <c r="L362" s="239"/>
      <c r="M362" s="240"/>
      <c r="N362" s="241"/>
      <c r="O362" s="241"/>
      <c r="P362" s="241"/>
      <c r="Q362" s="241"/>
      <c r="R362" s="241"/>
      <c r="S362" s="241"/>
      <c r="T362" s="242"/>
      <c r="AT362" s="243" t="s">
        <v>173</v>
      </c>
      <c r="AU362" s="243" t="s">
        <v>82</v>
      </c>
      <c r="AV362" s="11" t="s">
        <v>80</v>
      </c>
      <c r="AW362" s="11" t="s">
        <v>35</v>
      </c>
      <c r="AX362" s="11" t="s">
        <v>72</v>
      </c>
      <c r="AY362" s="243" t="s">
        <v>164</v>
      </c>
    </row>
    <row r="363" s="12" customFormat="1">
      <c r="B363" s="244"/>
      <c r="C363" s="245"/>
      <c r="D363" s="235" t="s">
        <v>173</v>
      </c>
      <c r="E363" s="246" t="s">
        <v>21</v>
      </c>
      <c r="F363" s="247" t="s">
        <v>1234</v>
      </c>
      <c r="G363" s="245"/>
      <c r="H363" s="248">
        <v>82.400000000000006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AT363" s="254" t="s">
        <v>173</v>
      </c>
      <c r="AU363" s="254" t="s">
        <v>82</v>
      </c>
      <c r="AV363" s="12" t="s">
        <v>82</v>
      </c>
      <c r="AW363" s="12" t="s">
        <v>35</v>
      </c>
      <c r="AX363" s="12" t="s">
        <v>72</v>
      </c>
      <c r="AY363" s="254" t="s">
        <v>164</v>
      </c>
    </row>
    <row r="364" s="13" customFormat="1">
      <c r="B364" s="255"/>
      <c r="C364" s="256"/>
      <c r="D364" s="235" t="s">
        <v>173</v>
      </c>
      <c r="E364" s="257" t="s">
        <v>21</v>
      </c>
      <c r="F364" s="258" t="s">
        <v>177</v>
      </c>
      <c r="G364" s="256"/>
      <c r="H364" s="259">
        <v>82.400000000000006</v>
      </c>
      <c r="I364" s="260"/>
      <c r="J364" s="256"/>
      <c r="K364" s="256"/>
      <c r="L364" s="261"/>
      <c r="M364" s="262"/>
      <c r="N364" s="263"/>
      <c r="O364" s="263"/>
      <c r="P364" s="263"/>
      <c r="Q364" s="263"/>
      <c r="R364" s="263"/>
      <c r="S364" s="263"/>
      <c r="T364" s="264"/>
      <c r="AT364" s="265" t="s">
        <v>173</v>
      </c>
      <c r="AU364" s="265" t="s">
        <v>82</v>
      </c>
      <c r="AV364" s="13" t="s">
        <v>171</v>
      </c>
      <c r="AW364" s="13" t="s">
        <v>35</v>
      </c>
      <c r="AX364" s="13" t="s">
        <v>80</v>
      </c>
      <c r="AY364" s="265" t="s">
        <v>164</v>
      </c>
    </row>
    <row r="365" s="1" customFormat="1" ht="25.5" customHeight="1">
      <c r="B365" s="46"/>
      <c r="C365" s="221" t="s">
        <v>385</v>
      </c>
      <c r="D365" s="221" t="s">
        <v>166</v>
      </c>
      <c r="E365" s="222" t="s">
        <v>430</v>
      </c>
      <c r="F365" s="223" t="s">
        <v>431</v>
      </c>
      <c r="G365" s="224" t="s">
        <v>169</v>
      </c>
      <c r="H365" s="225">
        <v>489</v>
      </c>
      <c r="I365" s="226"/>
      <c r="J365" s="227">
        <f>ROUND(I365*H365,2)</f>
        <v>0</v>
      </c>
      <c r="K365" s="223" t="s">
        <v>170</v>
      </c>
      <c r="L365" s="72"/>
      <c r="M365" s="228" t="s">
        <v>21</v>
      </c>
      <c r="N365" s="229" t="s">
        <v>43</v>
      </c>
      <c r="O365" s="47"/>
      <c r="P365" s="230">
        <f>O365*H365</f>
        <v>0</v>
      </c>
      <c r="Q365" s="230">
        <v>0</v>
      </c>
      <c r="R365" s="230">
        <f>Q365*H365</f>
        <v>0</v>
      </c>
      <c r="S365" s="230">
        <v>0</v>
      </c>
      <c r="T365" s="231">
        <f>S365*H365</f>
        <v>0</v>
      </c>
      <c r="AR365" s="24" t="s">
        <v>171</v>
      </c>
      <c r="AT365" s="24" t="s">
        <v>166</v>
      </c>
      <c r="AU365" s="24" t="s">
        <v>82</v>
      </c>
      <c r="AY365" s="24" t="s">
        <v>164</v>
      </c>
      <c r="BE365" s="232">
        <f>IF(N365="základní",J365,0)</f>
        <v>0</v>
      </c>
      <c r="BF365" s="232">
        <f>IF(N365="snížená",J365,0)</f>
        <v>0</v>
      </c>
      <c r="BG365" s="232">
        <f>IF(N365="zákl. přenesená",J365,0)</f>
        <v>0</v>
      </c>
      <c r="BH365" s="232">
        <f>IF(N365="sníž. přenesená",J365,0)</f>
        <v>0</v>
      </c>
      <c r="BI365" s="232">
        <f>IF(N365="nulová",J365,0)</f>
        <v>0</v>
      </c>
      <c r="BJ365" s="24" t="s">
        <v>80</v>
      </c>
      <c r="BK365" s="232">
        <f>ROUND(I365*H365,2)</f>
        <v>0</v>
      </c>
      <c r="BL365" s="24" t="s">
        <v>171</v>
      </c>
      <c r="BM365" s="24" t="s">
        <v>1350</v>
      </c>
    </row>
    <row r="366" s="11" customFormat="1">
      <c r="B366" s="233"/>
      <c r="C366" s="234"/>
      <c r="D366" s="235" t="s">
        <v>173</v>
      </c>
      <c r="E366" s="236" t="s">
        <v>21</v>
      </c>
      <c r="F366" s="237" t="s">
        <v>1292</v>
      </c>
      <c r="G366" s="234"/>
      <c r="H366" s="236" t="s">
        <v>21</v>
      </c>
      <c r="I366" s="238"/>
      <c r="J366" s="234"/>
      <c r="K366" s="234"/>
      <c r="L366" s="239"/>
      <c r="M366" s="240"/>
      <c r="N366" s="241"/>
      <c r="O366" s="241"/>
      <c r="P366" s="241"/>
      <c r="Q366" s="241"/>
      <c r="R366" s="241"/>
      <c r="S366" s="241"/>
      <c r="T366" s="242"/>
      <c r="AT366" s="243" t="s">
        <v>173</v>
      </c>
      <c r="AU366" s="243" t="s">
        <v>82</v>
      </c>
      <c r="AV366" s="11" t="s">
        <v>80</v>
      </c>
      <c r="AW366" s="11" t="s">
        <v>35</v>
      </c>
      <c r="AX366" s="11" t="s">
        <v>72</v>
      </c>
      <c r="AY366" s="243" t="s">
        <v>164</v>
      </c>
    </row>
    <row r="367" s="12" customFormat="1">
      <c r="B367" s="244"/>
      <c r="C367" s="245"/>
      <c r="D367" s="235" t="s">
        <v>173</v>
      </c>
      <c r="E367" s="246" t="s">
        <v>21</v>
      </c>
      <c r="F367" s="247" t="s">
        <v>21</v>
      </c>
      <c r="G367" s="245"/>
      <c r="H367" s="248">
        <v>0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AT367" s="254" t="s">
        <v>173</v>
      </c>
      <c r="AU367" s="254" t="s">
        <v>82</v>
      </c>
      <c r="AV367" s="12" t="s">
        <v>82</v>
      </c>
      <c r="AW367" s="12" t="s">
        <v>35</v>
      </c>
      <c r="AX367" s="12" t="s">
        <v>72</v>
      </c>
      <c r="AY367" s="254" t="s">
        <v>164</v>
      </c>
    </row>
    <row r="368" s="11" customFormat="1">
      <c r="B368" s="233"/>
      <c r="C368" s="234"/>
      <c r="D368" s="235" t="s">
        <v>173</v>
      </c>
      <c r="E368" s="236" t="s">
        <v>21</v>
      </c>
      <c r="F368" s="237" t="s">
        <v>323</v>
      </c>
      <c r="G368" s="234"/>
      <c r="H368" s="236" t="s">
        <v>21</v>
      </c>
      <c r="I368" s="238"/>
      <c r="J368" s="234"/>
      <c r="K368" s="234"/>
      <c r="L368" s="239"/>
      <c r="M368" s="240"/>
      <c r="N368" s="241"/>
      <c r="O368" s="241"/>
      <c r="P368" s="241"/>
      <c r="Q368" s="241"/>
      <c r="R368" s="241"/>
      <c r="S368" s="241"/>
      <c r="T368" s="242"/>
      <c r="AT368" s="243" t="s">
        <v>173</v>
      </c>
      <c r="AU368" s="243" t="s">
        <v>82</v>
      </c>
      <c r="AV368" s="11" t="s">
        <v>80</v>
      </c>
      <c r="AW368" s="11" t="s">
        <v>35</v>
      </c>
      <c r="AX368" s="11" t="s">
        <v>72</v>
      </c>
      <c r="AY368" s="243" t="s">
        <v>164</v>
      </c>
    </row>
    <row r="369" s="11" customFormat="1">
      <c r="B369" s="233"/>
      <c r="C369" s="234"/>
      <c r="D369" s="235" t="s">
        <v>173</v>
      </c>
      <c r="E369" s="236" t="s">
        <v>21</v>
      </c>
      <c r="F369" s="237" t="s">
        <v>876</v>
      </c>
      <c r="G369" s="234"/>
      <c r="H369" s="236" t="s">
        <v>21</v>
      </c>
      <c r="I369" s="238"/>
      <c r="J369" s="234"/>
      <c r="K369" s="234"/>
      <c r="L369" s="239"/>
      <c r="M369" s="240"/>
      <c r="N369" s="241"/>
      <c r="O369" s="241"/>
      <c r="P369" s="241"/>
      <c r="Q369" s="241"/>
      <c r="R369" s="241"/>
      <c r="S369" s="241"/>
      <c r="T369" s="242"/>
      <c r="AT369" s="243" t="s">
        <v>173</v>
      </c>
      <c r="AU369" s="243" t="s">
        <v>82</v>
      </c>
      <c r="AV369" s="11" t="s">
        <v>80</v>
      </c>
      <c r="AW369" s="11" t="s">
        <v>35</v>
      </c>
      <c r="AX369" s="11" t="s">
        <v>72</v>
      </c>
      <c r="AY369" s="243" t="s">
        <v>164</v>
      </c>
    </row>
    <row r="370" s="12" customFormat="1">
      <c r="B370" s="244"/>
      <c r="C370" s="245"/>
      <c r="D370" s="235" t="s">
        <v>173</v>
      </c>
      <c r="E370" s="246" t="s">
        <v>21</v>
      </c>
      <c r="F370" s="247" t="s">
        <v>1293</v>
      </c>
      <c r="G370" s="245"/>
      <c r="H370" s="248">
        <v>489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AT370" s="254" t="s">
        <v>173</v>
      </c>
      <c r="AU370" s="254" t="s">
        <v>82</v>
      </c>
      <c r="AV370" s="12" t="s">
        <v>82</v>
      </c>
      <c r="AW370" s="12" t="s">
        <v>35</v>
      </c>
      <c r="AX370" s="12" t="s">
        <v>72</v>
      </c>
      <c r="AY370" s="254" t="s">
        <v>164</v>
      </c>
    </row>
    <row r="371" s="12" customFormat="1">
      <c r="B371" s="244"/>
      <c r="C371" s="245"/>
      <c r="D371" s="235" t="s">
        <v>173</v>
      </c>
      <c r="E371" s="246" t="s">
        <v>21</v>
      </c>
      <c r="F371" s="247" t="s">
        <v>21</v>
      </c>
      <c r="G371" s="245"/>
      <c r="H371" s="248">
        <v>0</v>
      </c>
      <c r="I371" s="249"/>
      <c r="J371" s="245"/>
      <c r="K371" s="245"/>
      <c r="L371" s="250"/>
      <c r="M371" s="251"/>
      <c r="N371" s="252"/>
      <c r="O371" s="252"/>
      <c r="P371" s="252"/>
      <c r="Q371" s="252"/>
      <c r="R371" s="252"/>
      <c r="S371" s="252"/>
      <c r="T371" s="253"/>
      <c r="AT371" s="254" t="s">
        <v>173</v>
      </c>
      <c r="AU371" s="254" t="s">
        <v>82</v>
      </c>
      <c r="AV371" s="12" t="s">
        <v>82</v>
      </c>
      <c r="AW371" s="12" t="s">
        <v>35</v>
      </c>
      <c r="AX371" s="12" t="s">
        <v>72</v>
      </c>
      <c r="AY371" s="254" t="s">
        <v>164</v>
      </c>
    </row>
    <row r="372" s="14" customFormat="1">
      <c r="B372" s="276"/>
      <c r="C372" s="277"/>
      <c r="D372" s="235" t="s">
        <v>173</v>
      </c>
      <c r="E372" s="278" t="s">
        <v>21</v>
      </c>
      <c r="F372" s="279" t="s">
        <v>434</v>
      </c>
      <c r="G372" s="277"/>
      <c r="H372" s="280">
        <v>489</v>
      </c>
      <c r="I372" s="281"/>
      <c r="J372" s="277"/>
      <c r="K372" s="277"/>
      <c r="L372" s="282"/>
      <c r="M372" s="283"/>
      <c r="N372" s="284"/>
      <c r="O372" s="284"/>
      <c r="P372" s="284"/>
      <c r="Q372" s="284"/>
      <c r="R372" s="284"/>
      <c r="S372" s="284"/>
      <c r="T372" s="285"/>
      <c r="AT372" s="286" t="s">
        <v>173</v>
      </c>
      <c r="AU372" s="286" t="s">
        <v>82</v>
      </c>
      <c r="AV372" s="14" t="s">
        <v>185</v>
      </c>
      <c r="AW372" s="14" t="s">
        <v>35</v>
      </c>
      <c r="AX372" s="14" t="s">
        <v>80</v>
      </c>
      <c r="AY372" s="286" t="s">
        <v>164</v>
      </c>
    </row>
    <row r="373" s="13" customFormat="1">
      <c r="B373" s="255"/>
      <c r="C373" s="256"/>
      <c r="D373" s="235" t="s">
        <v>173</v>
      </c>
      <c r="E373" s="257" t="s">
        <v>21</v>
      </c>
      <c r="F373" s="258" t="s">
        <v>177</v>
      </c>
      <c r="G373" s="256"/>
      <c r="H373" s="259">
        <v>489</v>
      </c>
      <c r="I373" s="260"/>
      <c r="J373" s="256"/>
      <c r="K373" s="256"/>
      <c r="L373" s="261"/>
      <c r="M373" s="262"/>
      <c r="N373" s="263"/>
      <c r="O373" s="263"/>
      <c r="P373" s="263"/>
      <c r="Q373" s="263"/>
      <c r="R373" s="263"/>
      <c r="S373" s="263"/>
      <c r="T373" s="264"/>
      <c r="AT373" s="265" t="s">
        <v>173</v>
      </c>
      <c r="AU373" s="265" t="s">
        <v>82</v>
      </c>
      <c r="AV373" s="13" t="s">
        <v>171</v>
      </c>
      <c r="AW373" s="13" t="s">
        <v>35</v>
      </c>
      <c r="AX373" s="13" t="s">
        <v>72</v>
      </c>
      <c r="AY373" s="265" t="s">
        <v>164</v>
      </c>
    </row>
    <row r="374" s="11" customFormat="1">
      <c r="B374" s="233"/>
      <c r="C374" s="234"/>
      <c r="D374" s="235" t="s">
        <v>173</v>
      </c>
      <c r="E374" s="236" t="s">
        <v>21</v>
      </c>
      <c r="F374" s="237" t="s">
        <v>442</v>
      </c>
      <c r="G374" s="234"/>
      <c r="H374" s="236" t="s">
        <v>21</v>
      </c>
      <c r="I374" s="238"/>
      <c r="J374" s="234"/>
      <c r="K374" s="234"/>
      <c r="L374" s="239"/>
      <c r="M374" s="240"/>
      <c r="N374" s="241"/>
      <c r="O374" s="241"/>
      <c r="P374" s="241"/>
      <c r="Q374" s="241"/>
      <c r="R374" s="241"/>
      <c r="S374" s="241"/>
      <c r="T374" s="242"/>
      <c r="AT374" s="243" t="s">
        <v>173</v>
      </c>
      <c r="AU374" s="243" t="s">
        <v>82</v>
      </c>
      <c r="AV374" s="11" t="s">
        <v>80</v>
      </c>
      <c r="AW374" s="11" t="s">
        <v>35</v>
      </c>
      <c r="AX374" s="11" t="s">
        <v>72</v>
      </c>
      <c r="AY374" s="243" t="s">
        <v>164</v>
      </c>
    </row>
    <row r="375" s="12" customFormat="1">
      <c r="B375" s="244"/>
      <c r="C375" s="245"/>
      <c r="D375" s="235" t="s">
        <v>173</v>
      </c>
      <c r="E375" s="246" t="s">
        <v>21</v>
      </c>
      <c r="F375" s="247" t="s">
        <v>1351</v>
      </c>
      <c r="G375" s="245"/>
      <c r="H375" s="248">
        <v>24.449999999999999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3"/>
      <c r="AT375" s="254" t="s">
        <v>173</v>
      </c>
      <c r="AU375" s="254" t="s">
        <v>82</v>
      </c>
      <c r="AV375" s="12" t="s">
        <v>82</v>
      </c>
      <c r="AW375" s="12" t="s">
        <v>35</v>
      </c>
      <c r="AX375" s="12" t="s">
        <v>72</v>
      </c>
      <c r="AY375" s="254" t="s">
        <v>164</v>
      </c>
    </row>
    <row r="376" s="11" customFormat="1">
      <c r="B376" s="233"/>
      <c r="C376" s="234"/>
      <c r="D376" s="235" t="s">
        <v>173</v>
      </c>
      <c r="E376" s="236" t="s">
        <v>21</v>
      </c>
      <c r="F376" s="237" t="s">
        <v>437</v>
      </c>
      <c r="G376" s="234"/>
      <c r="H376" s="236" t="s">
        <v>21</v>
      </c>
      <c r="I376" s="238"/>
      <c r="J376" s="234"/>
      <c r="K376" s="234"/>
      <c r="L376" s="239"/>
      <c r="M376" s="240"/>
      <c r="N376" s="241"/>
      <c r="O376" s="241"/>
      <c r="P376" s="241"/>
      <c r="Q376" s="241"/>
      <c r="R376" s="241"/>
      <c r="S376" s="241"/>
      <c r="T376" s="242"/>
      <c r="AT376" s="243" t="s">
        <v>173</v>
      </c>
      <c r="AU376" s="243" t="s">
        <v>82</v>
      </c>
      <c r="AV376" s="11" t="s">
        <v>80</v>
      </c>
      <c r="AW376" s="11" t="s">
        <v>35</v>
      </c>
      <c r="AX376" s="11" t="s">
        <v>72</v>
      </c>
      <c r="AY376" s="243" t="s">
        <v>164</v>
      </c>
    </row>
    <row r="377" s="12" customFormat="1">
      <c r="B377" s="244"/>
      <c r="C377" s="245"/>
      <c r="D377" s="235" t="s">
        <v>173</v>
      </c>
      <c r="E377" s="246" t="s">
        <v>21</v>
      </c>
      <c r="F377" s="247" t="s">
        <v>21</v>
      </c>
      <c r="G377" s="245"/>
      <c r="H377" s="248">
        <v>0</v>
      </c>
      <c r="I377" s="249"/>
      <c r="J377" s="245"/>
      <c r="K377" s="245"/>
      <c r="L377" s="250"/>
      <c r="M377" s="251"/>
      <c r="N377" s="252"/>
      <c r="O377" s="252"/>
      <c r="P377" s="252"/>
      <c r="Q377" s="252"/>
      <c r="R377" s="252"/>
      <c r="S377" s="252"/>
      <c r="T377" s="253"/>
      <c r="AT377" s="254" t="s">
        <v>173</v>
      </c>
      <c r="AU377" s="254" t="s">
        <v>82</v>
      </c>
      <c r="AV377" s="12" t="s">
        <v>82</v>
      </c>
      <c r="AW377" s="12" t="s">
        <v>35</v>
      </c>
      <c r="AX377" s="12" t="s">
        <v>72</v>
      </c>
      <c r="AY377" s="254" t="s">
        <v>164</v>
      </c>
    </row>
    <row r="378" s="14" customFormat="1">
      <c r="B378" s="276"/>
      <c r="C378" s="277"/>
      <c r="D378" s="235" t="s">
        <v>173</v>
      </c>
      <c r="E378" s="278" t="s">
        <v>21</v>
      </c>
      <c r="F378" s="279" t="s">
        <v>305</v>
      </c>
      <c r="G378" s="277"/>
      <c r="H378" s="280">
        <v>24.449999999999999</v>
      </c>
      <c r="I378" s="281"/>
      <c r="J378" s="277"/>
      <c r="K378" s="277"/>
      <c r="L378" s="282"/>
      <c r="M378" s="283"/>
      <c r="N378" s="284"/>
      <c r="O378" s="284"/>
      <c r="P378" s="284"/>
      <c r="Q378" s="284"/>
      <c r="R378" s="284"/>
      <c r="S378" s="284"/>
      <c r="T378" s="285"/>
      <c r="AT378" s="286" t="s">
        <v>173</v>
      </c>
      <c r="AU378" s="286" t="s">
        <v>82</v>
      </c>
      <c r="AV378" s="14" t="s">
        <v>185</v>
      </c>
      <c r="AW378" s="14" t="s">
        <v>35</v>
      </c>
      <c r="AX378" s="14" t="s">
        <v>72</v>
      </c>
      <c r="AY378" s="286" t="s">
        <v>164</v>
      </c>
    </row>
    <row r="379" s="1" customFormat="1" ht="16.5" customHeight="1">
      <c r="B379" s="46"/>
      <c r="C379" s="266" t="s">
        <v>391</v>
      </c>
      <c r="D379" s="266" t="s">
        <v>238</v>
      </c>
      <c r="E379" s="267" t="s">
        <v>439</v>
      </c>
      <c r="F379" s="268" t="s">
        <v>440</v>
      </c>
      <c r="G379" s="269" t="s">
        <v>300</v>
      </c>
      <c r="H379" s="270">
        <v>24.449999999999999</v>
      </c>
      <c r="I379" s="271"/>
      <c r="J379" s="272">
        <f>ROUND(I379*H379,2)</f>
        <v>0</v>
      </c>
      <c r="K379" s="268" t="s">
        <v>21</v>
      </c>
      <c r="L379" s="273"/>
      <c r="M379" s="274" t="s">
        <v>21</v>
      </c>
      <c r="N379" s="275" t="s">
        <v>43</v>
      </c>
      <c r="O379" s="47"/>
      <c r="P379" s="230">
        <f>O379*H379</f>
        <v>0</v>
      </c>
      <c r="Q379" s="230">
        <v>0.001</v>
      </c>
      <c r="R379" s="230">
        <f>Q379*H379</f>
        <v>0.02445</v>
      </c>
      <c r="S379" s="230">
        <v>0</v>
      </c>
      <c r="T379" s="231">
        <f>S379*H379</f>
        <v>0</v>
      </c>
      <c r="AR379" s="24" t="s">
        <v>210</v>
      </c>
      <c r="AT379" s="24" t="s">
        <v>238</v>
      </c>
      <c r="AU379" s="24" t="s">
        <v>82</v>
      </c>
      <c r="AY379" s="24" t="s">
        <v>164</v>
      </c>
      <c r="BE379" s="232">
        <f>IF(N379="základní",J379,0)</f>
        <v>0</v>
      </c>
      <c r="BF379" s="232">
        <f>IF(N379="snížená",J379,0)</f>
        <v>0</v>
      </c>
      <c r="BG379" s="232">
        <f>IF(N379="zákl. přenesená",J379,0)</f>
        <v>0</v>
      </c>
      <c r="BH379" s="232">
        <f>IF(N379="sníž. přenesená",J379,0)</f>
        <v>0</v>
      </c>
      <c r="BI379" s="232">
        <f>IF(N379="nulová",J379,0)</f>
        <v>0</v>
      </c>
      <c r="BJ379" s="24" t="s">
        <v>80</v>
      </c>
      <c r="BK379" s="232">
        <f>ROUND(I379*H379,2)</f>
        <v>0</v>
      </c>
      <c r="BL379" s="24" t="s">
        <v>171</v>
      </c>
      <c r="BM379" s="24" t="s">
        <v>1352</v>
      </c>
    </row>
    <row r="380" s="11" customFormat="1">
      <c r="B380" s="233"/>
      <c r="C380" s="234"/>
      <c r="D380" s="235" t="s">
        <v>173</v>
      </c>
      <c r="E380" s="236" t="s">
        <v>21</v>
      </c>
      <c r="F380" s="237" t="s">
        <v>1292</v>
      </c>
      <c r="G380" s="234"/>
      <c r="H380" s="236" t="s">
        <v>21</v>
      </c>
      <c r="I380" s="238"/>
      <c r="J380" s="234"/>
      <c r="K380" s="234"/>
      <c r="L380" s="239"/>
      <c r="M380" s="240"/>
      <c r="N380" s="241"/>
      <c r="O380" s="241"/>
      <c r="P380" s="241"/>
      <c r="Q380" s="241"/>
      <c r="R380" s="241"/>
      <c r="S380" s="241"/>
      <c r="T380" s="242"/>
      <c r="AT380" s="243" t="s">
        <v>173</v>
      </c>
      <c r="AU380" s="243" t="s">
        <v>82</v>
      </c>
      <c r="AV380" s="11" t="s">
        <v>80</v>
      </c>
      <c r="AW380" s="11" t="s">
        <v>35</v>
      </c>
      <c r="AX380" s="11" t="s">
        <v>72</v>
      </c>
      <c r="AY380" s="243" t="s">
        <v>164</v>
      </c>
    </row>
    <row r="381" s="12" customFormat="1">
      <c r="B381" s="244"/>
      <c r="C381" s="245"/>
      <c r="D381" s="235" t="s">
        <v>173</v>
      </c>
      <c r="E381" s="246" t="s">
        <v>21</v>
      </c>
      <c r="F381" s="247" t="s">
        <v>21</v>
      </c>
      <c r="G381" s="245"/>
      <c r="H381" s="248">
        <v>0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AT381" s="254" t="s">
        <v>173</v>
      </c>
      <c r="AU381" s="254" t="s">
        <v>82</v>
      </c>
      <c r="AV381" s="12" t="s">
        <v>82</v>
      </c>
      <c r="AW381" s="12" t="s">
        <v>35</v>
      </c>
      <c r="AX381" s="12" t="s">
        <v>72</v>
      </c>
      <c r="AY381" s="254" t="s">
        <v>164</v>
      </c>
    </row>
    <row r="382" s="11" customFormat="1">
      <c r="B382" s="233"/>
      <c r="C382" s="234"/>
      <c r="D382" s="235" t="s">
        <v>173</v>
      </c>
      <c r="E382" s="236" t="s">
        <v>21</v>
      </c>
      <c r="F382" s="237" t="s">
        <v>323</v>
      </c>
      <c r="G382" s="234"/>
      <c r="H382" s="236" t="s">
        <v>21</v>
      </c>
      <c r="I382" s="238"/>
      <c r="J382" s="234"/>
      <c r="K382" s="234"/>
      <c r="L382" s="239"/>
      <c r="M382" s="240"/>
      <c r="N382" s="241"/>
      <c r="O382" s="241"/>
      <c r="P382" s="241"/>
      <c r="Q382" s="241"/>
      <c r="R382" s="241"/>
      <c r="S382" s="241"/>
      <c r="T382" s="242"/>
      <c r="AT382" s="243" t="s">
        <v>173</v>
      </c>
      <c r="AU382" s="243" t="s">
        <v>82</v>
      </c>
      <c r="AV382" s="11" t="s">
        <v>80</v>
      </c>
      <c r="AW382" s="11" t="s">
        <v>35</v>
      </c>
      <c r="AX382" s="11" t="s">
        <v>72</v>
      </c>
      <c r="AY382" s="243" t="s">
        <v>164</v>
      </c>
    </row>
    <row r="383" s="11" customFormat="1">
      <c r="B383" s="233"/>
      <c r="C383" s="234"/>
      <c r="D383" s="235" t="s">
        <v>173</v>
      </c>
      <c r="E383" s="236" t="s">
        <v>21</v>
      </c>
      <c r="F383" s="237" t="s">
        <v>876</v>
      </c>
      <c r="G383" s="234"/>
      <c r="H383" s="236" t="s">
        <v>21</v>
      </c>
      <c r="I383" s="238"/>
      <c r="J383" s="234"/>
      <c r="K383" s="234"/>
      <c r="L383" s="239"/>
      <c r="M383" s="240"/>
      <c r="N383" s="241"/>
      <c r="O383" s="241"/>
      <c r="P383" s="241"/>
      <c r="Q383" s="241"/>
      <c r="R383" s="241"/>
      <c r="S383" s="241"/>
      <c r="T383" s="242"/>
      <c r="AT383" s="243" t="s">
        <v>173</v>
      </c>
      <c r="AU383" s="243" t="s">
        <v>82</v>
      </c>
      <c r="AV383" s="11" t="s">
        <v>80</v>
      </c>
      <c r="AW383" s="11" t="s">
        <v>35</v>
      </c>
      <c r="AX383" s="11" t="s">
        <v>72</v>
      </c>
      <c r="AY383" s="243" t="s">
        <v>164</v>
      </c>
    </row>
    <row r="384" s="12" customFormat="1">
      <c r="B384" s="244"/>
      <c r="C384" s="245"/>
      <c r="D384" s="235" t="s">
        <v>173</v>
      </c>
      <c r="E384" s="246" t="s">
        <v>21</v>
      </c>
      <c r="F384" s="247" t="s">
        <v>1293</v>
      </c>
      <c r="G384" s="245"/>
      <c r="H384" s="248">
        <v>489</v>
      </c>
      <c r="I384" s="249"/>
      <c r="J384" s="245"/>
      <c r="K384" s="245"/>
      <c r="L384" s="250"/>
      <c r="M384" s="251"/>
      <c r="N384" s="252"/>
      <c r="O384" s="252"/>
      <c r="P384" s="252"/>
      <c r="Q384" s="252"/>
      <c r="R384" s="252"/>
      <c r="S384" s="252"/>
      <c r="T384" s="253"/>
      <c r="AT384" s="254" t="s">
        <v>173</v>
      </c>
      <c r="AU384" s="254" t="s">
        <v>82</v>
      </c>
      <c r="AV384" s="12" t="s">
        <v>82</v>
      </c>
      <c r="AW384" s="12" t="s">
        <v>35</v>
      </c>
      <c r="AX384" s="12" t="s">
        <v>72</v>
      </c>
      <c r="AY384" s="254" t="s">
        <v>164</v>
      </c>
    </row>
    <row r="385" s="12" customFormat="1">
      <c r="B385" s="244"/>
      <c r="C385" s="245"/>
      <c r="D385" s="235" t="s">
        <v>173</v>
      </c>
      <c r="E385" s="246" t="s">
        <v>21</v>
      </c>
      <c r="F385" s="247" t="s">
        <v>21</v>
      </c>
      <c r="G385" s="245"/>
      <c r="H385" s="248">
        <v>0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AT385" s="254" t="s">
        <v>173</v>
      </c>
      <c r="AU385" s="254" t="s">
        <v>82</v>
      </c>
      <c r="AV385" s="12" t="s">
        <v>82</v>
      </c>
      <c r="AW385" s="12" t="s">
        <v>35</v>
      </c>
      <c r="AX385" s="12" t="s">
        <v>72</v>
      </c>
      <c r="AY385" s="254" t="s">
        <v>164</v>
      </c>
    </row>
    <row r="386" s="14" customFormat="1">
      <c r="B386" s="276"/>
      <c r="C386" s="277"/>
      <c r="D386" s="235" t="s">
        <v>173</v>
      </c>
      <c r="E386" s="278" t="s">
        <v>21</v>
      </c>
      <c r="F386" s="279" t="s">
        <v>434</v>
      </c>
      <c r="G386" s="277"/>
      <c r="H386" s="280">
        <v>489</v>
      </c>
      <c r="I386" s="281"/>
      <c r="J386" s="277"/>
      <c r="K386" s="277"/>
      <c r="L386" s="282"/>
      <c r="M386" s="283"/>
      <c r="N386" s="284"/>
      <c r="O386" s="284"/>
      <c r="P386" s="284"/>
      <c r="Q386" s="284"/>
      <c r="R386" s="284"/>
      <c r="S386" s="284"/>
      <c r="T386" s="285"/>
      <c r="AT386" s="286" t="s">
        <v>173</v>
      </c>
      <c r="AU386" s="286" t="s">
        <v>82</v>
      </c>
      <c r="AV386" s="14" t="s">
        <v>185</v>
      </c>
      <c r="AW386" s="14" t="s">
        <v>35</v>
      </c>
      <c r="AX386" s="14" t="s">
        <v>72</v>
      </c>
      <c r="AY386" s="286" t="s">
        <v>164</v>
      </c>
    </row>
    <row r="387" s="11" customFormat="1">
      <c r="B387" s="233"/>
      <c r="C387" s="234"/>
      <c r="D387" s="235" t="s">
        <v>173</v>
      </c>
      <c r="E387" s="236" t="s">
        <v>21</v>
      </c>
      <c r="F387" s="237" t="s">
        <v>442</v>
      </c>
      <c r="G387" s="234"/>
      <c r="H387" s="236" t="s">
        <v>21</v>
      </c>
      <c r="I387" s="238"/>
      <c r="J387" s="234"/>
      <c r="K387" s="234"/>
      <c r="L387" s="239"/>
      <c r="M387" s="240"/>
      <c r="N387" s="241"/>
      <c r="O387" s="241"/>
      <c r="P387" s="241"/>
      <c r="Q387" s="241"/>
      <c r="R387" s="241"/>
      <c r="S387" s="241"/>
      <c r="T387" s="242"/>
      <c r="AT387" s="243" t="s">
        <v>173</v>
      </c>
      <c r="AU387" s="243" t="s">
        <v>82</v>
      </c>
      <c r="AV387" s="11" t="s">
        <v>80</v>
      </c>
      <c r="AW387" s="11" t="s">
        <v>35</v>
      </c>
      <c r="AX387" s="11" t="s">
        <v>72</v>
      </c>
      <c r="AY387" s="243" t="s">
        <v>164</v>
      </c>
    </row>
    <row r="388" s="12" customFormat="1">
      <c r="B388" s="244"/>
      <c r="C388" s="245"/>
      <c r="D388" s="235" t="s">
        <v>173</v>
      </c>
      <c r="E388" s="246" t="s">
        <v>21</v>
      </c>
      <c r="F388" s="247" t="s">
        <v>1351</v>
      </c>
      <c r="G388" s="245"/>
      <c r="H388" s="248">
        <v>24.449999999999999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AT388" s="254" t="s">
        <v>173</v>
      </c>
      <c r="AU388" s="254" t="s">
        <v>82</v>
      </c>
      <c r="AV388" s="12" t="s">
        <v>82</v>
      </c>
      <c r="AW388" s="12" t="s">
        <v>35</v>
      </c>
      <c r="AX388" s="12" t="s">
        <v>72</v>
      </c>
      <c r="AY388" s="254" t="s">
        <v>164</v>
      </c>
    </row>
    <row r="389" s="11" customFormat="1">
      <c r="B389" s="233"/>
      <c r="C389" s="234"/>
      <c r="D389" s="235" t="s">
        <v>173</v>
      </c>
      <c r="E389" s="236" t="s">
        <v>21</v>
      </c>
      <c r="F389" s="237" t="s">
        <v>437</v>
      </c>
      <c r="G389" s="234"/>
      <c r="H389" s="236" t="s">
        <v>21</v>
      </c>
      <c r="I389" s="238"/>
      <c r="J389" s="234"/>
      <c r="K389" s="234"/>
      <c r="L389" s="239"/>
      <c r="M389" s="240"/>
      <c r="N389" s="241"/>
      <c r="O389" s="241"/>
      <c r="P389" s="241"/>
      <c r="Q389" s="241"/>
      <c r="R389" s="241"/>
      <c r="S389" s="241"/>
      <c r="T389" s="242"/>
      <c r="AT389" s="243" t="s">
        <v>173</v>
      </c>
      <c r="AU389" s="243" t="s">
        <v>82</v>
      </c>
      <c r="AV389" s="11" t="s">
        <v>80</v>
      </c>
      <c r="AW389" s="11" t="s">
        <v>35</v>
      </c>
      <c r="AX389" s="11" t="s">
        <v>72</v>
      </c>
      <c r="AY389" s="243" t="s">
        <v>164</v>
      </c>
    </row>
    <row r="390" s="12" customFormat="1">
      <c r="B390" s="244"/>
      <c r="C390" s="245"/>
      <c r="D390" s="235" t="s">
        <v>173</v>
      </c>
      <c r="E390" s="246" t="s">
        <v>21</v>
      </c>
      <c r="F390" s="247" t="s">
        <v>21</v>
      </c>
      <c r="G390" s="245"/>
      <c r="H390" s="248">
        <v>0</v>
      </c>
      <c r="I390" s="249"/>
      <c r="J390" s="245"/>
      <c r="K390" s="245"/>
      <c r="L390" s="250"/>
      <c r="M390" s="251"/>
      <c r="N390" s="252"/>
      <c r="O390" s="252"/>
      <c r="P390" s="252"/>
      <c r="Q390" s="252"/>
      <c r="R390" s="252"/>
      <c r="S390" s="252"/>
      <c r="T390" s="253"/>
      <c r="AT390" s="254" t="s">
        <v>173</v>
      </c>
      <c r="AU390" s="254" t="s">
        <v>82</v>
      </c>
      <c r="AV390" s="12" t="s">
        <v>82</v>
      </c>
      <c r="AW390" s="12" t="s">
        <v>35</v>
      </c>
      <c r="AX390" s="12" t="s">
        <v>72</v>
      </c>
      <c r="AY390" s="254" t="s">
        <v>164</v>
      </c>
    </row>
    <row r="391" s="14" customFormat="1">
      <c r="B391" s="276"/>
      <c r="C391" s="277"/>
      <c r="D391" s="235" t="s">
        <v>173</v>
      </c>
      <c r="E391" s="278" t="s">
        <v>21</v>
      </c>
      <c r="F391" s="279" t="s">
        <v>305</v>
      </c>
      <c r="G391" s="277"/>
      <c r="H391" s="280">
        <v>24.449999999999999</v>
      </c>
      <c r="I391" s="281"/>
      <c r="J391" s="277"/>
      <c r="K391" s="277"/>
      <c r="L391" s="282"/>
      <c r="M391" s="283"/>
      <c r="N391" s="284"/>
      <c r="O391" s="284"/>
      <c r="P391" s="284"/>
      <c r="Q391" s="284"/>
      <c r="R391" s="284"/>
      <c r="S391" s="284"/>
      <c r="T391" s="285"/>
      <c r="AT391" s="286" t="s">
        <v>173</v>
      </c>
      <c r="AU391" s="286" t="s">
        <v>82</v>
      </c>
      <c r="AV391" s="14" t="s">
        <v>185</v>
      </c>
      <c r="AW391" s="14" t="s">
        <v>35</v>
      </c>
      <c r="AX391" s="14" t="s">
        <v>80</v>
      </c>
      <c r="AY391" s="286" t="s">
        <v>164</v>
      </c>
    </row>
    <row r="392" s="1" customFormat="1" ht="25.5" customHeight="1">
      <c r="B392" s="46"/>
      <c r="C392" s="221" t="s">
        <v>397</v>
      </c>
      <c r="D392" s="221" t="s">
        <v>166</v>
      </c>
      <c r="E392" s="222" t="s">
        <v>1236</v>
      </c>
      <c r="F392" s="223" t="s">
        <v>1237</v>
      </c>
      <c r="G392" s="224" t="s">
        <v>169</v>
      </c>
      <c r="H392" s="225">
        <v>82.400000000000006</v>
      </c>
      <c r="I392" s="226"/>
      <c r="J392" s="227">
        <f>ROUND(I392*H392,2)</f>
        <v>0</v>
      </c>
      <c r="K392" s="223" t="s">
        <v>170</v>
      </c>
      <c r="L392" s="72"/>
      <c r="M392" s="228" t="s">
        <v>21</v>
      </c>
      <c r="N392" s="229" t="s">
        <v>43</v>
      </c>
      <c r="O392" s="47"/>
      <c r="P392" s="230">
        <f>O392*H392</f>
        <v>0</v>
      </c>
      <c r="Q392" s="230">
        <v>4.0000000000000003E-05</v>
      </c>
      <c r="R392" s="230">
        <f>Q392*H392</f>
        <v>0.0032960000000000003</v>
      </c>
      <c r="S392" s="230">
        <v>0</v>
      </c>
      <c r="T392" s="231">
        <f>S392*H392</f>
        <v>0</v>
      </c>
      <c r="AR392" s="24" t="s">
        <v>171</v>
      </c>
      <c r="AT392" s="24" t="s">
        <v>166</v>
      </c>
      <c r="AU392" s="24" t="s">
        <v>82</v>
      </c>
      <c r="AY392" s="24" t="s">
        <v>164</v>
      </c>
      <c r="BE392" s="232">
        <f>IF(N392="základní",J392,0)</f>
        <v>0</v>
      </c>
      <c r="BF392" s="232">
        <f>IF(N392="snížená",J392,0)</f>
        <v>0</v>
      </c>
      <c r="BG392" s="232">
        <f>IF(N392="zákl. přenesená",J392,0)</f>
        <v>0</v>
      </c>
      <c r="BH392" s="232">
        <f>IF(N392="sníž. přenesená",J392,0)</f>
        <v>0</v>
      </c>
      <c r="BI392" s="232">
        <f>IF(N392="nulová",J392,0)</f>
        <v>0</v>
      </c>
      <c r="BJ392" s="24" t="s">
        <v>80</v>
      </c>
      <c r="BK392" s="232">
        <f>ROUND(I392*H392,2)</f>
        <v>0</v>
      </c>
      <c r="BL392" s="24" t="s">
        <v>171</v>
      </c>
      <c r="BM392" s="24" t="s">
        <v>1353</v>
      </c>
    </row>
    <row r="393" s="11" customFormat="1">
      <c r="B393" s="233"/>
      <c r="C393" s="234"/>
      <c r="D393" s="235" t="s">
        <v>173</v>
      </c>
      <c r="E393" s="236" t="s">
        <v>21</v>
      </c>
      <c r="F393" s="237" t="s">
        <v>1213</v>
      </c>
      <c r="G393" s="234"/>
      <c r="H393" s="236" t="s">
        <v>21</v>
      </c>
      <c r="I393" s="238"/>
      <c r="J393" s="234"/>
      <c r="K393" s="234"/>
      <c r="L393" s="239"/>
      <c r="M393" s="240"/>
      <c r="N393" s="241"/>
      <c r="O393" s="241"/>
      <c r="P393" s="241"/>
      <c r="Q393" s="241"/>
      <c r="R393" s="241"/>
      <c r="S393" s="241"/>
      <c r="T393" s="242"/>
      <c r="AT393" s="243" t="s">
        <v>173</v>
      </c>
      <c r="AU393" s="243" t="s">
        <v>82</v>
      </c>
      <c r="AV393" s="11" t="s">
        <v>80</v>
      </c>
      <c r="AW393" s="11" t="s">
        <v>35</v>
      </c>
      <c r="AX393" s="11" t="s">
        <v>72</v>
      </c>
      <c r="AY393" s="243" t="s">
        <v>164</v>
      </c>
    </row>
    <row r="394" s="11" customFormat="1">
      <c r="B394" s="233"/>
      <c r="C394" s="234"/>
      <c r="D394" s="235" t="s">
        <v>173</v>
      </c>
      <c r="E394" s="236" t="s">
        <v>21</v>
      </c>
      <c r="F394" s="237" t="s">
        <v>311</v>
      </c>
      <c r="G394" s="234"/>
      <c r="H394" s="236" t="s">
        <v>21</v>
      </c>
      <c r="I394" s="238"/>
      <c r="J394" s="234"/>
      <c r="K394" s="234"/>
      <c r="L394" s="239"/>
      <c r="M394" s="240"/>
      <c r="N394" s="241"/>
      <c r="O394" s="241"/>
      <c r="P394" s="241"/>
      <c r="Q394" s="241"/>
      <c r="R394" s="241"/>
      <c r="S394" s="241"/>
      <c r="T394" s="242"/>
      <c r="AT394" s="243" t="s">
        <v>173</v>
      </c>
      <c r="AU394" s="243" t="s">
        <v>82</v>
      </c>
      <c r="AV394" s="11" t="s">
        <v>80</v>
      </c>
      <c r="AW394" s="11" t="s">
        <v>35</v>
      </c>
      <c r="AX394" s="11" t="s">
        <v>72</v>
      </c>
      <c r="AY394" s="243" t="s">
        <v>164</v>
      </c>
    </row>
    <row r="395" s="11" customFormat="1">
      <c r="B395" s="233"/>
      <c r="C395" s="234"/>
      <c r="D395" s="235" t="s">
        <v>173</v>
      </c>
      <c r="E395" s="236" t="s">
        <v>21</v>
      </c>
      <c r="F395" s="237" t="s">
        <v>1239</v>
      </c>
      <c r="G395" s="234"/>
      <c r="H395" s="236" t="s">
        <v>21</v>
      </c>
      <c r="I395" s="238"/>
      <c r="J395" s="234"/>
      <c r="K395" s="234"/>
      <c r="L395" s="239"/>
      <c r="M395" s="240"/>
      <c r="N395" s="241"/>
      <c r="O395" s="241"/>
      <c r="P395" s="241"/>
      <c r="Q395" s="241"/>
      <c r="R395" s="241"/>
      <c r="S395" s="241"/>
      <c r="T395" s="242"/>
      <c r="AT395" s="243" t="s">
        <v>173</v>
      </c>
      <c r="AU395" s="243" t="s">
        <v>82</v>
      </c>
      <c r="AV395" s="11" t="s">
        <v>80</v>
      </c>
      <c r="AW395" s="11" t="s">
        <v>35</v>
      </c>
      <c r="AX395" s="11" t="s">
        <v>72</v>
      </c>
      <c r="AY395" s="243" t="s">
        <v>164</v>
      </c>
    </row>
    <row r="396" s="12" customFormat="1">
      <c r="B396" s="244"/>
      <c r="C396" s="245"/>
      <c r="D396" s="235" t="s">
        <v>173</v>
      </c>
      <c r="E396" s="246" t="s">
        <v>21</v>
      </c>
      <c r="F396" s="247" t="s">
        <v>1234</v>
      </c>
      <c r="G396" s="245"/>
      <c r="H396" s="248">
        <v>82.400000000000006</v>
      </c>
      <c r="I396" s="249"/>
      <c r="J396" s="245"/>
      <c r="K396" s="245"/>
      <c r="L396" s="250"/>
      <c r="M396" s="251"/>
      <c r="N396" s="252"/>
      <c r="O396" s="252"/>
      <c r="P396" s="252"/>
      <c r="Q396" s="252"/>
      <c r="R396" s="252"/>
      <c r="S396" s="252"/>
      <c r="T396" s="253"/>
      <c r="AT396" s="254" t="s">
        <v>173</v>
      </c>
      <c r="AU396" s="254" t="s">
        <v>82</v>
      </c>
      <c r="AV396" s="12" t="s">
        <v>82</v>
      </c>
      <c r="AW396" s="12" t="s">
        <v>35</v>
      </c>
      <c r="AX396" s="12" t="s">
        <v>72</v>
      </c>
      <c r="AY396" s="254" t="s">
        <v>164</v>
      </c>
    </row>
    <row r="397" s="13" customFormat="1">
      <c r="B397" s="255"/>
      <c r="C397" s="256"/>
      <c r="D397" s="235" t="s">
        <v>173</v>
      </c>
      <c r="E397" s="257" t="s">
        <v>21</v>
      </c>
      <c r="F397" s="258" t="s">
        <v>177</v>
      </c>
      <c r="G397" s="256"/>
      <c r="H397" s="259">
        <v>82.400000000000006</v>
      </c>
      <c r="I397" s="260"/>
      <c r="J397" s="256"/>
      <c r="K397" s="256"/>
      <c r="L397" s="261"/>
      <c r="M397" s="262"/>
      <c r="N397" s="263"/>
      <c r="O397" s="263"/>
      <c r="P397" s="263"/>
      <c r="Q397" s="263"/>
      <c r="R397" s="263"/>
      <c r="S397" s="263"/>
      <c r="T397" s="264"/>
      <c r="AT397" s="265" t="s">
        <v>173</v>
      </c>
      <c r="AU397" s="265" t="s">
        <v>82</v>
      </c>
      <c r="AV397" s="13" t="s">
        <v>171</v>
      </c>
      <c r="AW397" s="13" t="s">
        <v>35</v>
      </c>
      <c r="AX397" s="13" t="s">
        <v>80</v>
      </c>
      <c r="AY397" s="265" t="s">
        <v>164</v>
      </c>
    </row>
    <row r="398" s="1" customFormat="1" ht="25.5" customHeight="1">
      <c r="B398" s="46"/>
      <c r="C398" s="221" t="s">
        <v>403</v>
      </c>
      <c r="D398" s="221" t="s">
        <v>166</v>
      </c>
      <c r="E398" s="222" t="s">
        <v>852</v>
      </c>
      <c r="F398" s="223" t="s">
        <v>853</v>
      </c>
      <c r="G398" s="224" t="s">
        <v>169</v>
      </c>
      <c r="H398" s="225">
        <v>16.760000000000002</v>
      </c>
      <c r="I398" s="226"/>
      <c r="J398" s="227">
        <f>ROUND(I398*H398,2)</f>
        <v>0</v>
      </c>
      <c r="K398" s="223" t="s">
        <v>170</v>
      </c>
      <c r="L398" s="72"/>
      <c r="M398" s="228" t="s">
        <v>21</v>
      </c>
      <c r="N398" s="229" t="s">
        <v>43</v>
      </c>
      <c r="O398" s="47"/>
      <c r="P398" s="230">
        <f>O398*H398</f>
        <v>0</v>
      </c>
      <c r="Q398" s="230">
        <v>0</v>
      </c>
      <c r="R398" s="230">
        <f>Q398*H398</f>
        <v>0</v>
      </c>
      <c r="S398" s="230">
        <v>0</v>
      </c>
      <c r="T398" s="231">
        <f>S398*H398</f>
        <v>0</v>
      </c>
      <c r="AR398" s="24" t="s">
        <v>171</v>
      </c>
      <c r="AT398" s="24" t="s">
        <v>166</v>
      </c>
      <c r="AU398" s="24" t="s">
        <v>82</v>
      </c>
      <c r="AY398" s="24" t="s">
        <v>164</v>
      </c>
      <c r="BE398" s="232">
        <f>IF(N398="základní",J398,0)</f>
        <v>0</v>
      </c>
      <c r="BF398" s="232">
        <f>IF(N398="snížená",J398,0)</f>
        <v>0</v>
      </c>
      <c r="BG398" s="232">
        <f>IF(N398="zákl. přenesená",J398,0)</f>
        <v>0</v>
      </c>
      <c r="BH398" s="232">
        <f>IF(N398="sníž. přenesená",J398,0)</f>
        <v>0</v>
      </c>
      <c r="BI398" s="232">
        <f>IF(N398="nulová",J398,0)</f>
        <v>0</v>
      </c>
      <c r="BJ398" s="24" t="s">
        <v>80</v>
      </c>
      <c r="BK398" s="232">
        <f>ROUND(I398*H398,2)</f>
        <v>0</v>
      </c>
      <c r="BL398" s="24" t="s">
        <v>171</v>
      </c>
      <c r="BM398" s="24" t="s">
        <v>1354</v>
      </c>
    </row>
    <row r="399" s="11" customFormat="1">
      <c r="B399" s="233"/>
      <c r="C399" s="234"/>
      <c r="D399" s="235" t="s">
        <v>173</v>
      </c>
      <c r="E399" s="236" t="s">
        <v>21</v>
      </c>
      <c r="F399" s="237" t="s">
        <v>1292</v>
      </c>
      <c r="G399" s="234"/>
      <c r="H399" s="236" t="s">
        <v>21</v>
      </c>
      <c r="I399" s="238"/>
      <c r="J399" s="234"/>
      <c r="K399" s="234"/>
      <c r="L399" s="239"/>
      <c r="M399" s="240"/>
      <c r="N399" s="241"/>
      <c r="O399" s="241"/>
      <c r="P399" s="241"/>
      <c r="Q399" s="241"/>
      <c r="R399" s="241"/>
      <c r="S399" s="241"/>
      <c r="T399" s="242"/>
      <c r="AT399" s="243" t="s">
        <v>173</v>
      </c>
      <c r="AU399" s="243" t="s">
        <v>82</v>
      </c>
      <c r="AV399" s="11" t="s">
        <v>80</v>
      </c>
      <c r="AW399" s="11" t="s">
        <v>35</v>
      </c>
      <c r="AX399" s="11" t="s">
        <v>72</v>
      </c>
      <c r="AY399" s="243" t="s">
        <v>164</v>
      </c>
    </row>
    <row r="400" s="12" customFormat="1">
      <c r="B400" s="244"/>
      <c r="C400" s="245"/>
      <c r="D400" s="235" t="s">
        <v>173</v>
      </c>
      <c r="E400" s="246" t="s">
        <v>21</v>
      </c>
      <c r="F400" s="247" t="s">
        <v>21</v>
      </c>
      <c r="G400" s="245"/>
      <c r="H400" s="248">
        <v>0</v>
      </c>
      <c r="I400" s="249"/>
      <c r="J400" s="245"/>
      <c r="K400" s="245"/>
      <c r="L400" s="250"/>
      <c r="M400" s="251"/>
      <c r="N400" s="252"/>
      <c r="O400" s="252"/>
      <c r="P400" s="252"/>
      <c r="Q400" s="252"/>
      <c r="R400" s="252"/>
      <c r="S400" s="252"/>
      <c r="T400" s="253"/>
      <c r="AT400" s="254" t="s">
        <v>173</v>
      </c>
      <c r="AU400" s="254" t="s">
        <v>82</v>
      </c>
      <c r="AV400" s="12" t="s">
        <v>82</v>
      </c>
      <c r="AW400" s="12" t="s">
        <v>35</v>
      </c>
      <c r="AX400" s="12" t="s">
        <v>72</v>
      </c>
      <c r="AY400" s="254" t="s">
        <v>164</v>
      </c>
    </row>
    <row r="401" s="11" customFormat="1">
      <c r="B401" s="233"/>
      <c r="C401" s="234"/>
      <c r="D401" s="235" t="s">
        <v>173</v>
      </c>
      <c r="E401" s="236" t="s">
        <v>21</v>
      </c>
      <c r="F401" s="237" t="s">
        <v>1244</v>
      </c>
      <c r="G401" s="234"/>
      <c r="H401" s="236" t="s">
        <v>21</v>
      </c>
      <c r="I401" s="238"/>
      <c r="J401" s="234"/>
      <c r="K401" s="234"/>
      <c r="L401" s="239"/>
      <c r="M401" s="240"/>
      <c r="N401" s="241"/>
      <c r="O401" s="241"/>
      <c r="P401" s="241"/>
      <c r="Q401" s="241"/>
      <c r="R401" s="241"/>
      <c r="S401" s="241"/>
      <c r="T401" s="242"/>
      <c r="AT401" s="243" t="s">
        <v>173</v>
      </c>
      <c r="AU401" s="243" t="s">
        <v>82</v>
      </c>
      <c r="AV401" s="11" t="s">
        <v>80</v>
      </c>
      <c r="AW401" s="11" t="s">
        <v>35</v>
      </c>
      <c r="AX401" s="11" t="s">
        <v>72</v>
      </c>
      <c r="AY401" s="243" t="s">
        <v>164</v>
      </c>
    </row>
    <row r="402" s="12" customFormat="1">
      <c r="B402" s="244"/>
      <c r="C402" s="245"/>
      <c r="D402" s="235" t="s">
        <v>173</v>
      </c>
      <c r="E402" s="246" t="s">
        <v>21</v>
      </c>
      <c r="F402" s="247" t="s">
        <v>1355</v>
      </c>
      <c r="G402" s="245"/>
      <c r="H402" s="248">
        <v>16.760000000000002</v>
      </c>
      <c r="I402" s="249"/>
      <c r="J402" s="245"/>
      <c r="K402" s="245"/>
      <c r="L402" s="250"/>
      <c r="M402" s="251"/>
      <c r="N402" s="252"/>
      <c r="O402" s="252"/>
      <c r="P402" s="252"/>
      <c r="Q402" s="252"/>
      <c r="R402" s="252"/>
      <c r="S402" s="252"/>
      <c r="T402" s="253"/>
      <c r="AT402" s="254" t="s">
        <v>173</v>
      </c>
      <c r="AU402" s="254" t="s">
        <v>82</v>
      </c>
      <c r="AV402" s="12" t="s">
        <v>82</v>
      </c>
      <c r="AW402" s="12" t="s">
        <v>35</v>
      </c>
      <c r="AX402" s="12" t="s">
        <v>72</v>
      </c>
      <c r="AY402" s="254" t="s">
        <v>164</v>
      </c>
    </row>
    <row r="403" s="13" customFormat="1">
      <c r="B403" s="255"/>
      <c r="C403" s="256"/>
      <c r="D403" s="235" t="s">
        <v>173</v>
      </c>
      <c r="E403" s="257" t="s">
        <v>21</v>
      </c>
      <c r="F403" s="258" t="s">
        <v>177</v>
      </c>
      <c r="G403" s="256"/>
      <c r="H403" s="259">
        <v>16.760000000000002</v>
      </c>
      <c r="I403" s="260"/>
      <c r="J403" s="256"/>
      <c r="K403" s="256"/>
      <c r="L403" s="261"/>
      <c r="M403" s="262"/>
      <c r="N403" s="263"/>
      <c r="O403" s="263"/>
      <c r="P403" s="263"/>
      <c r="Q403" s="263"/>
      <c r="R403" s="263"/>
      <c r="S403" s="263"/>
      <c r="T403" s="264"/>
      <c r="AT403" s="265" t="s">
        <v>173</v>
      </c>
      <c r="AU403" s="265" t="s">
        <v>82</v>
      </c>
      <c r="AV403" s="13" t="s">
        <v>171</v>
      </c>
      <c r="AW403" s="13" t="s">
        <v>35</v>
      </c>
      <c r="AX403" s="13" t="s">
        <v>80</v>
      </c>
      <c r="AY403" s="265" t="s">
        <v>164</v>
      </c>
    </row>
    <row r="404" s="1" customFormat="1" ht="16.5" customHeight="1">
      <c r="B404" s="46"/>
      <c r="C404" s="221" t="s">
        <v>416</v>
      </c>
      <c r="D404" s="221" t="s">
        <v>166</v>
      </c>
      <c r="E404" s="222" t="s">
        <v>945</v>
      </c>
      <c r="F404" s="223" t="s">
        <v>946</v>
      </c>
      <c r="G404" s="224" t="s">
        <v>287</v>
      </c>
      <c r="H404" s="225">
        <v>83.799999999999997</v>
      </c>
      <c r="I404" s="226"/>
      <c r="J404" s="227">
        <f>ROUND(I404*H404,2)</f>
        <v>0</v>
      </c>
      <c r="K404" s="223" t="s">
        <v>170</v>
      </c>
      <c r="L404" s="72"/>
      <c r="M404" s="228" t="s">
        <v>21</v>
      </c>
      <c r="N404" s="229" t="s">
        <v>43</v>
      </c>
      <c r="O404" s="47"/>
      <c r="P404" s="230">
        <f>O404*H404</f>
        <v>0</v>
      </c>
      <c r="Q404" s="230">
        <v>0</v>
      </c>
      <c r="R404" s="230">
        <f>Q404*H404</f>
        <v>0</v>
      </c>
      <c r="S404" s="230">
        <v>0</v>
      </c>
      <c r="T404" s="231">
        <f>S404*H404</f>
        <v>0</v>
      </c>
      <c r="AR404" s="24" t="s">
        <v>171</v>
      </c>
      <c r="AT404" s="24" t="s">
        <v>166</v>
      </c>
      <c r="AU404" s="24" t="s">
        <v>82</v>
      </c>
      <c r="AY404" s="24" t="s">
        <v>164</v>
      </c>
      <c r="BE404" s="232">
        <f>IF(N404="základní",J404,0)</f>
        <v>0</v>
      </c>
      <c r="BF404" s="232">
        <f>IF(N404="snížená",J404,0)</f>
        <v>0</v>
      </c>
      <c r="BG404" s="232">
        <f>IF(N404="zákl. přenesená",J404,0)</f>
        <v>0</v>
      </c>
      <c r="BH404" s="232">
        <f>IF(N404="sníž. přenesená",J404,0)</f>
        <v>0</v>
      </c>
      <c r="BI404" s="232">
        <f>IF(N404="nulová",J404,0)</f>
        <v>0</v>
      </c>
      <c r="BJ404" s="24" t="s">
        <v>80</v>
      </c>
      <c r="BK404" s="232">
        <f>ROUND(I404*H404,2)</f>
        <v>0</v>
      </c>
      <c r="BL404" s="24" t="s">
        <v>171</v>
      </c>
      <c r="BM404" s="24" t="s">
        <v>1356</v>
      </c>
    </row>
    <row r="405" s="11" customFormat="1">
      <c r="B405" s="233"/>
      <c r="C405" s="234"/>
      <c r="D405" s="235" t="s">
        <v>173</v>
      </c>
      <c r="E405" s="236" t="s">
        <v>21</v>
      </c>
      <c r="F405" s="237" t="s">
        <v>1292</v>
      </c>
      <c r="G405" s="234"/>
      <c r="H405" s="236" t="s">
        <v>21</v>
      </c>
      <c r="I405" s="238"/>
      <c r="J405" s="234"/>
      <c r="K405" s="234"/>
      <c r="L405" s="239"/>
      <c r="M405" s="240"/>
      <c r="N405" s="241"/>
      <c r="O405" s="241"/>
      <c r="P405" s="241"/>
      <c r="Q405" s="241"/>
      <c r="R405" s="241"/>
      <c r="S405" s="241"/>
      <c r="T405" s="242"/>
      <c r="AT405" s="243" t="s">
        <v>173</v>
      </c>
      <c r="AU405" s="243" t="s">
        <v>82</v>
      </c>
      <c r="AV405" s="11" t="s">
        <v>80</v>
      </c>
      <c r="AW405" s="11" t="s">
        <v>35</v>
      </c>
      <c r="AX405" s="11" t="s">
        <v>72</v>
      </c>
      <c r="AY405" s="243" t="s">
        <v>164</v>
      </c>
    </row>
    <row r="406" s="11" customFormat="1">
      <c r="B406" s="233"/>
      <c r="C406" s="234"/>
      <c r="D406" s="235" t="s">
        <v>173</v>
      </c>
      <c r="E406" s="236" t="s">
        <v>21</v>
      </c>
      <c r="F406" s="237" t="s">
        <v>1357</v>
      </c>
      <c r="G406" s="234"/>
      <c r="H406" s="236" t="s">
        <v>21</v>
      </c>
      <c r="I406" s="238"/>
      <c r="J406" s="234"/>
      <c r="K406" s="234"/>
      <c r="L406" s="239"/>
      <c r="M406" s="240"/>
      <c r="N406" s="241"/>
      <c r="O406" s="241"/>
      <c r="P406" s="241"/>
      <c r="Q406" s="241"/>
      <c r="R406" s="241"/>
      <c r="S406" s="241"/>
      <c r="T406" s="242"/>
      <c r="AT406" s="243" t="s">
        <v>173</v>
      </c>
      <c r="AU406" s="243" t="s">
        <v>82</v>
      </c>
      <c r="AV406" s="11" t="s">
        <v>80</v>
      </c>
      <c r="AW406" s="11" t="s">
        <v>35</v>
      </c>
      <c r="AX406" s="11" t="s">
        <v>72</v>
      </c>
      <c r="AY406" s="243" t="s">
        <v>164</v>
      </c>
    </row>
    <row r="407" s="11" customFormat="1">
      <c r="B407" s="233"/>
      <c r="C407" s="234"/>
      <c r="D407" s="235" t="s">
        <v>173</v>
      </c>
      <c r="E407" s="236" t="s">
        <v>21</v>
      </c>
      <c r="F407" s="237" t="s">
        <v>1098</v>
      </c>
      <c r="G407" s="234"/>
      <c r="H407" s="236" t="s">
        <v>21</v>
      </c>
      <c r="I407" s="238"/>
      <c r="J407" s="234"/>
      <c r="K407" s="234"/>
      <c r="L407" s="239"/>
      <c r="M407" s="240"/>
      <c r="N407" s="241"/>
      <c r="O407" s="241"/>
      <c r="P407" s="241"/>
      <c r="Q407" s="241"/>
      <c r="R407" s="241"/>
      <c r="S407" s="241"/>
      <c r="T407" s="242"/>
      <c r="AT407" s="243" t="s">
        <v>173</v>
      </c>
      <c r="AU407" s="243" t="s">
        <v>82</v>
      </c>
      <c r="AV407" s="11" t="s">
        <v>80</v>
      </c>
      <c r="AW407" s="11" t="s">
        <v>35</v>
      </c>
      <c r="AX407" s="11" t="s">
        <v>72</v>
      </c>
      <c r="AY407" s="243" t="s">
        <v>164</v>
      </c>
    </row>
    <row r="408" s="12" customFormat="1">
      <c r="B408" s="244"/>
      <c r="C408" s="245"/>
      <c r="D408" s="235" t="s">
        <v>173</v>
      </c>
      <c r="E408" s="246" t="s">
        <v>21</v>
      </c>
      <c r="F408" s="247" t="s">
        <v>1358</v>
      </c>
      <c r="G408" s="245"/>
      <c r="H408" s="248">
        <v>83.799999999999997</v>
      </c>
      <c r="I408" s="249"/>
      <c r="J408" s="245"/>
      <c r="K408" s="245"/>
      <c r="L408" s="250"/>
      <c r="M408" s="251"/>
      <c r="N408" s="252"/>
      <c r="O408" s="252"/>
      <c r="P408" s="252"/>
      <c r="Q408" s="252"/>
      <c r="R408" s="252"/>
      <c r="S408" s="252"/>
      <c r="T408" s="253"/>
      <c r="AT408" s="254" t="s">
        <v>173</v>
      </c>
      <c r="AU408" s="254" t="s">
        <v>82</v>
      </c>
      <c r="AV408" s="12" t="s">
        <v>82</v>
      </c>
      <c r="AW408" s="12" t="s">
        <v>35</v>
      </c>
      <c r="AX408" s="12" t="s">
        <v>72</v>
      </c>
      <c r="AY408" s="254" t="s">
        <v>164</v>
      </c>
    </row>
    <row r="409" s="13" customFormat="1">
      <c r="B409" s="255"/>
      <c r="C409" s="256"/>
      <c r="D409" s="235" t="s">
        <v>173</v>
      </c>
      <c r="E409" s="257" t="s">
        <v>21</v>
      </c>
      <c r="F409" s="258" t="s">
        <v>177</v>
      </c>
      <c r="G409" s="256"/>
      <c r="H409" s="259">
        <v>83.799999999999997</v>
      </c>
      <c r="I409" s="260"/>
      <c r="J409" s="256"/>
      <c r="K409" s="256"/>
      <c r="L409" s="261"/>
      <c r="M409" s="262"/>
      <c r="N409" s="263"/>
      <c r="O409" s="263"/>
      <c r="P409" s="263"/>
      <c r="Q409" s="263"/>
      <c r="R409" s="263"/>
      <c r="S409" s="263"/>
      <c r="T409" s="264"/>
      <c r="AT409" s="265" t="s">
        <v>173</v>
      </c>
      <c r="AU409" s="265" t="s">
        <v>82</v>
      </c>
      <c r="AV409" s="13" t="s">
        <v>171</v>
      </c>
      <c r="AW409" s="13" t="s">
        <v>35</v>
      </c>
      <c r="AX409" s="13" t="s">
        <v>80</v>
      </c>
      <c r="AY409" s="265" t="s">
        <v>164</v>
      </c>
    </row>
    <row r="410" s="10" customFormat="1" ht="29.88" customHeight="1">
      <c r="B410" s="205"/>
      <c r="C410" s="206"/>
      <c r="D410" s="207" t="s">
        <v>71</v>
      </c>
      <c r="E410" s="219" t="s">
        <v>447</v>
      </c>
      <c r="F410" s="219" t="s">
        <v>448</v>
      </c>
      <c r="G410" s="206"/>
      <c r="H410" s="206"/>
      <c r="I410" s="209"/>
      <c r="J410" s="220">
        <f>BK410</f>
        <v>0</v>
      </c>
      <c r="K410" s="206"/>
      <c r="L410" s="211"/>
      <c r="M410" s="212"/>
      <c r="N410" s="213"/>
      <c r="O410" s="213"/>
      <c r="P410" s="214">
        <f>SUM(P411:P422)</f>
        <v>0</v>
      </c>
      <c r="Q410" s="213"/>
      <c r="R410" s="214">
        <f>SUM(R411:R422)</f>
        <v>0</v>
      </c>
      <c r="S410" s="213"/>
      <c r="T410" s="215">
        <f>SUM(T411:T422)</f>
        <v>2.7864</v>
      </c>
      <c r="AR410" s="216" t="s">
        <v>80</v>
      </c>
      <c r="AT410" s="217" t="s">
        <v>71</v>
      </c>
      <c r="AU410" s="217" t="s">
        <v>80</v>
      </c>
      <c r="AY410" s="216" t="s">
        <v>164</v>
      </c>
      <c r="BK410" s="218">
        <f>SUM(BK411:BK422)</f>
        <v>0</v>
      </c>
    </row>
    <row r="411" s="1" customFormat="1" ht="25.5" customHeight="1">
      <c r="B411" s="46"/>
      <c r="C411" s="221" t="s">
        <v>423</v>
      </c>
      <c r="D411" s="221" t="s">
        <v>166</v>
      </c>
      <c r="E411" s="222" t="s">
        <v>450</v>
      </c>
      <c r="F411" s="223" t="s">
        <v>451</v>
      </c>
      <c r="G411" s="224" t="s">
        <v>188</v>
      </c>
      <c r="H411" s="225">
        <v>0.64800000000000002</v>
      </c>
      <c r="I411" s="226"/>
      <c r="J411" s="227">
        <f>ROUND(I411*H411,2)</f>
        <v>0</v>
      </c>
      <c r="K411" s="223" t="s">
        <v>170</v>
      </c>
      <c r="L411" s="72"/>
      <c r="M411" s="228" t="s">
        <v>21</v>
      </c>
      <c r="N411" s="229" t="s">
        <v>43</v>
      </c>
      <c r="O411" s="47"/>
      <c r="P411" s="230">
        <f>O411*H411</f>
        <v>0</v>
      </c>
      <c r="Q411" s="230">
        <v>0</v>
      </c>
      <c r="R411" s="230">
        <f>Q411*H411</f>
        <v>0</v>
      </c>
      <c r="S411" s="230">
        <v>2.2000000000000002</v>
      </c>
      <c r="T411" s="231">
        <f>S411*H411</f>
        <v>1.4256000000000002</v>
      </c>
      <c r="AR411" s="24" t="s">
        <v>171</v>
      </c>
      <c r="AT411" s="24" t="s">
        <v>166</v>
      </c>
      <c r="AU411" s="24" t="s">
        <v>82</v>
      </c>
      <c r="AY411" s="24" t="s">
        <v>164</v>
      </c>
      <c r="BE411" s="232">
        <f>IF(N411="základní",J411,0)</f>
        <v>0</v>
      </c>
      <c r="BF411" s="232">
        <f>IF(N411="snížená",J411,0)</f>
        <v>0</v>
      </c>
      <c r="BG411" s="232">
        <f>IF(N411="zákl. přenesená",J411,0)</f>
        <v>0</v>
      </c>
      <c r="BH411" s="232">
        <f>IF(N411="sníž. přenesená",J411,0)</f>
        <v>0</v>
      </c>
      <c r="BI411" s="232">
        <f>IF(N411="nulová",J411,0)</f>
        <v>0</v>
      </c>
      <c r="BJ411" s="24" t="s">
        <v>80</v>
      </c>
      <c r="BK411" s="232">
        <f>ROUND(I411*H411,2)</f>
        <v>0</v>
      </c>
      <c r="BL411" s="24" t="s">
        <v>171</v>
      </c>
      <c r="BM411" s="24" t="s">
        <v>1359</v>
      </c>
    </row>
    <row r="412" s="11" customFormat="1">
      <c r="B412" s="233"/>
      <c r="C412" s="234"/>
      <c r="D412" s="235" t="s">
        <v>173</v>
      </c>
      <c r="E412" s="236" t="s">
        <v>21</v>
      </c>
      <c r="F412" s="237" t="s">
        <v>174</v>
      </c>
      <c r="G412" s="234"/>
      <c r="H412" s="236" t="s">
        <v>21</v>
      </c>
      <c r="I412" s="238"/>
      <c r="J412" s="234"/>
      <c r="K412" s="234"/>
      <c r="L412" s="239"/>
      <c r="M412" s="240"/>
      <c r="N412" s="241"/>
      <c r="O412" s="241"/>
      <c r="P412" s="241"/>
      <c r="Q412" s="241"/>
      <c r="R412" s="241"/>
      <c r="S412" s="241"/>
      <c r="T412" s="242"/>
      <c r="AT412" s="243" t="s">
        <v>173</v>
      </c>
      <c r="AU412" s="243" t="s">
        <v>82</v>
      </c>
      <c r="AV412" s="11" t="s">
        <v>80</v>
      </c>
      <c r="AW412" s="11" t="s">
        <v>35</v>
      </c>
      <c r="AX412" s="11" t="s">
        <v>72</v>
      </c>
      <c r="AY412" s="243" t="s">
        <v>164</v>
      </c>
    </row>
    <row r="413" s="11" customFormat="1">
      <c r="B413" s="233"/>
      <c r="C413" s="234"/>
      <c r="D413" s="235" t="s">
        <v>173</v>
      </c>
      <c r="E413" s="236" t="s">
        <v>21</v>
      </c>
      <c r="F413" s="237" t="s">
        <v>190</v>
      </c>
      <c r="G413" s="234"/>
      <c r="H413" s="236" t="s">
        <v>21</v>
      </c>
      <c r="I413" s="238"/>
      <c r="J413" s="234"/>
      <c r="K413" s="234"/>
      <c r="L413" s="239"/>
      <c r="M413" s="240"/>
      <c r="N413" s="241"/>
      <c r="O413" s="241"/>
      <c r="P413" s="241"/>
      <c r="Q413" s="241"/>
      <c r="R413" s="241"/>
      <c r="S413" s="241"/>
      <c r="T413" s="242"/>
      <c r="AT413" s="243" t="s">
        <v>173</v>
      </c>
      <c r="AU413" s="243" t="s">
        <v>82</v>
      </c>
      <c r="AV413" s="11" t="s">
        <v>80</v>
      </c>
      <c r="AW413" s="11" t="s">
        <v>35</v>
      </c>
      <c r="AX413" s="11" t="s">
        <v>72</v>
      </c>
      <c r="AY413" s="243" t="s">
        <v>164</v>
      </c>
    </row>
    <row r="414" s="11" customFormat="1">
      <c r="B414" s="233"/>
      <c r="C414" s="234"/>
      <c r="D414" s="235" t="s">
        <v>173</v>
      </c>
      <c r="E414" s="236" t="s">
        <v>21</v>
      </c>
      <c r="F414" s="237" t="s">
        <v>453</v>
      </c>
      <c r="G414" s="234"/>
      <c r="H414" s="236" t="s">
        <v>21</v>
      </c>
      <c r="I414" s="238"/>
      <c r="J414" s="234"/>
      <c r="K414" s="234"/>
      <c r="L414" s="239"/>
      <c r="M414" s="240"/>
      <c r="N414" s="241"/>
      <c r="O414" s="241"/>
      <c r="P414" s="241"/>
      <c r="Q414" s="241"/>
      <c r="R414" s="241"/>
      <c r="S414" s="241"/>
      <c r="T414" s="242"/>
      <c r="AT414" s="243" t="s">
        <v>173</v>
      </c>
      <c r="AU414" s="243" t="s">
        <v>82</v>
      </c>
      <c r="AV414" s="11" t="s">
        <v>80</v>
      </c>
      <c r="AW414" s="11" t="s">
        <v>35</v>
      </c>
      <c r="AX414" s="11" t="s">
        <v>72</v>
      </c>
      <c r="AY414" s="243" t="s">
        <v>164</v>
      </c>
    </row>
    <row r="415" s="12" customFormat="1">
      <c r="B415" s="244"/>
      <c r="C415" s="245"/>
      <c r="D415" s="235" t="s">
        <v>173</v>
      </c>
      <c r="E415" s="246" t="s">
        <v>21</v>
      </c>
      <c r="F415" s="247" t="s">
        <v>1315</v>
      </c>
      <c r="G415" s="245"/>
      <c r="H415" s="248">
        <v>0.64800000000000002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3"/>
      <c r="AT415" s="254" t="s">
        <v>173</v>
      </c>
      <c r="AU415" s="254" t="s">
        <v>82</v>
      </c>
      <c r="AV415" s="12" t="s">
        <v>82</v>
      </c>
      <c r="AW415" s="12" t="s">
        <v>35</v>
      </c>
      <c r="AX415" s="12" t="s">
        <v>72</v>
      </c>
      <c r="AY415" s="254" t="s">
        <v>164</v>
      </c>
    </row>
    <row r="416" s="13" customFormat="1">
      <c r="B416" s="255"/>
      <c r="C416" s="256"/>
      <c r="D416" s="235" t="s">
        <v>173</v>
      </c>
      <c r="E416" s="257" t="s">
        <v>21</v>
      </c>
      <c r="F416" s="258" t="s">
        <v>177</v>
      </c>
      <c r="G416" s="256"/>
      <c r="H416" s="259">
        <v>0.64800000000000002</v>
      </c>
      <c r="I416" s="260"/>
      <c r="J416" s="256"/>
      <c r="K416" s="256"/>
      <c r="L416" s="261"/>
      <c r="M416" s="262"/>
      <c r="N416" s="263"/>
      <c r="O416" s="263"/>
      <c r="P416" s="263"/>
      <c r="Q416" s="263"/>
      <c r="R416" s="263"/>
      <c r="S416" s="263"/>
      <c r="T416" s="264"/>
      <c r="AT416" s="265" t="s">
        <v>173</v>
      </c>
      <c r="AU416" s="265" t="s">
        <v>82</v>
      </c>
      <c r="AV416" s="13" t="s">
        <v>171</v>
      </c>
      <c r="AW416" s="13" t="s">
        <v>35</v>
      </c>
      <c r="AX416" s="13" t="s">
        <v>80</v>
      </c>
      <c r="AY416" s="265" t="s">
        <v>164</v>
      </c>
    </row>
    <row r="417" s="1" customFormat="1" ht="25.5" customHeight="1">
      <c r="B417" s="46"/>
      <c r="C417" s="221" t="s">
        <v>429</v>
      </c>
      <c r="D417" s="221" t="s">
        <v>166</v>
      </c>
      <c r="E417" s="222" t="s">
        <v>455</v>
      </c>
      <c r="F417" s="223" t="s">
        <v>456</v>
      </c>
      <c r="G417" s="224" t="s">
        <v>188</v>
      </c>
      <c r="H417" s="225">
        <v>0.97199999999999998</v>
      </c>
      <c r="I417" s="226"/>
      <c r="J417" s="227">
        <f>ROUND(I417*H417,2)</f>
        <v>0</v>
      </c>
      <c r="K417" s="223" t="s">
        <v>170</v>
      </c>
      <c r="L417" s="72"/>
      <c r="M417" s="228" t="s">
        <v>21</v>
      </c>
      <c r="N417" s="229" t="s">
        <v>43</v>
      </c>
      <c r="O417" s="47"/>
      <c r="P417" s="230">
        <f>O417*H417</f>
        <v>0</v>
      </c>
      <c r="Q417" s="230">
        <v>0</v>
      </c>
      <c r="R417" s="230">
        <f>Q417*H417</f>
        <v>0</v>
      </c>
      <c r="S417" s="230">
        <v>1.3999999999999999</v>
      </c>
      <c r="T417" s="231">
        <f>S417*H417</f>
        <v>1.3607999999999998</v>
      </c>
      <c r="AR417" s="24" t="s">
        <v>171</v>
      </c>
      <c r="AT417" s="24" t="s">
        <v>166</v>
      </c>
      <c r="AU417" s="24" t="s">
        <v>82</v>
      </c>
      <c r="AY417" s="24" t="s">
        <v>164</v>
      </c>
      <c r="BE417" s="232">
        <f>IF(N417="základní",J417,0)</f>
        <v>0</v>
      </c>
      <c r="BF417" s="232">
        <f>IF(N417="snížená",J417,0)</f>
        <v>0</v>
      </c>
      <c r="BG417" s="232">
        <f>IF(N417="zákl. přenesená",J417,0)</f>
        <v>0</v>
      </c>
      <c r="BH417" s="232">
        <f>IF(N417="sníž. přenesená",J417,0)</f>
        <v>0</v>
      </c>
      <c r="BI417" s="232">
        <f>IF(N417="nulová",J417,0)</f>
        <v>0</v>
      </c>
      <c r="BJ417" s="24" t="s">
        <v>80</v>
      </c>
      <c r="BK417" s="232">
        <f>ROUND(I417*H417,2)</f>
        <v>0</v>
      </c>
      <c r="BL417" s="24" t="s">
        <v>171</v>
      </c>
      <c r="BM417" s="24" t="s">
        <v>1360</v>
      </c>
    </row>
    <row r="418" s="11" customFormat="1">
      <c r="B418" s="233"/>
      <c r="C418" s="234"/>
      <c r="D418" s="235" t="s">
        <v>173</v>
      </c>
      <c r="E418" s="236" t="s">
        <v>21</v>
      </c>
      <c r="F418" s="237" t="s">
        <v>174</v>
      </c>
      <c r="G418" s="234"/>
      <c r="H418" s="236" t="s">
        <v>21</v>
      </c>
      <c r="I418" s="238"/>
      <c r="J418" s="234"/>
      <c r="K418" s="234"/>
      <c r="L418" s="239"/>
      <c r="M418" s="240"/>
      <c r="N418" s="241"/>
      <c r="O418" s="241"/>
      <c r="P418" s="241"/>
      <c r="Q418" s="241"/>
      <c r="R418" s="241"/>
      <c r="S418" s="241"/>
      <c r="T418" s="242"/>
      <c r="AT418" s="243" t="s">
        <v>173</v>
      </c>
      <c r="AU418" s="243" t="s">
        <v>82</v>
      </c>
      <c r="AV418" s="11" t="s">
        <v>80</v>
      </c>
      <c r="AW418" s="11" t="s">
        <v>35</v>
      </c>
      <c r="AX418" s="11" t="s">
        <v>72</v>
      </c>
      <c r="AY418" s="243" t="s">
        <v>164</v>
      </c>
    </row>
    <row r="419" s="11" customFormat="1">
      <c r="B419" s="233"/>
      <c r="C419" s="234"/>
      <c r="D419" s="235" t="s">
        <v>173</v>
      </c>
      <c r="E419" s="236" t="s">
        <v>21</v>
      </c>
      <c r="F419" s="237" t="s">
        <v>190</v>
      </c>
      <c r="G419" s="234"/>
      <c r="H419" s="236" t="s">
        <v>21</v>
      </c>
      <c r="I419" s="238"/>
      <c r="J419" s="234"/>
      <c r="K419" s="234"/>
      <c r="L419" s="239"/>
      <c r="M419" s="240"/>
      <c r="N419" s="241"/>
      <c r="O419" s="241"/>
      <c r="P419" s="241"/>
      <c r="Q419" s="241"/>
      <c r="R419" s="241"/>
      <c r="S419" s="241"/>
      <c r="T419" s="242"/>
      <c r="AT419" s="243" t="s">
        <v>173</v>
      </c>
      <c r="AU419" s="243" t="s">
        <v>82</v>
      </c>
      <c r="AV419" s="11" t="s">
        <v>80</v>
      </c>
      <c r="AW419" s="11" t="s">
        <v>35</v>
      </c>
      <c r="AX419" s="11" t="s">
        <v>72</v>
      </c>
      <c r="AY419" s="243" t="s">
        <v>164</v>
      </c>
    </row>
    <row r="420" s="11" customFormat="1">
      <c r="B420" s="233"/>
      <c r="C420" s="234"/>
      <c r="D420" s="235" t="s">
        <v>173</v>
      </c>
      <c r="E420" s="236" t="s">
        <v>21</v>
      </c>
      <c r="F420" s="237" t="s">
        <v>458</v>
      </c>
      <c r="G420" s="234"/>
      <c r="H420" s="236" t="s">
        <v>21</v>
      </c>
      <c r="I420" s="238"/>
      <c r="J420" s="234"/>
      <c r="K420" s="234"/>
      <c r="L420" s="239"/>
      <c r="M420" s="240"/>
      <c r="N420" s="241"/>
      <c r="O420" s="241"/>
      <c r="P420" s="241"/>
      <c r="Q420" s="241"/>
      <c r="R420" s="241"/>
      <c r="S420" s="241"/>
      <c r="T420" s="242"/>
      <c r="AT420" s="243" t="s">
        <v>173</v>
      </c>
      <c r="AU420" s="243" t="s">
        <v>82</v>
      </c>
      <c r="AV420" s="11" t="s">
        <v>80</v>
      </c>
      <c r="AW420" s="11" t="s">
        <v>35</v>
      </c>
      <c r="AX420" s="11" t="s">
        <v>72</v>
      </c>
      <c r="AY420" s="243" t="s">
        <v>164</v>
      </c>
    </row>
    <row r="421" s="12" customFormat="1">
      <c r="B421" s="244"/>
      <c r="C421" s="245"/>
      <c r="D421" s="235" t="s">
        <v>173</v>
      </c>
      <c r="E421" s="246" t="s">
        <v>21</v>
      </c>
      <c r="F421" s="247" t="s">
        <v>1361</v>
      </c>
      <c r="G421" s="245"/>
      <c r="H421" s="248">
        <v>0.97199999999999998</v>
      </c>
      <c r="I421" s="249"/>
      <c r="J421" s="245"/>
      <c r="K421" s="245"/>
      <c r="L421" s="250"/>
      <c r="M421" s="251"/>
      <c r="N421" s="252"/>
      <c r="O421" s="252"/>
      <c r="P421" s="252"/>
      <c r="Q421" s="252"/>
      <c r="R421" s="252"/>
      <c r="S421" s="252"/>
      <c r="T421" s="253"/>
      <c r="AT421" s="254" t="s">
        <v>173</v>
      </c>
      <c r="AU421" s="254" t="s">
        <v>82</v>
      </c>
      <c r="AV421" s="12" t="s">
        <v>82</v>
      </c>
      <c r="AW421" s="12" t="s">
        <v>35</v>
      </c>
      <c r="AX421" s="12" t="s">
        <v>72</v>
      </c>
      <c r="AY421" s="254" t="s">
        <v>164</v>
      </c>
    </row>
    <row r="422" s="13" customFormat="1">
      <c r="B422" s="255"/>
      <c r="C422" s="256"/>
      <c r="D422" s="235" t="s">
        <v>173</v>
      </c>
      <c r="E422" s="257" t="s">
        <v>21</v>
      </c>
      <c r="F422" s="258" t="s">
        <v>177</v>
      </c>
      <c r="G422" s="256"/>
      <c r="H422" s="259">
        <v>0.97199999999999998</v>
      </c>
      <c r="I422" s="260"/>
      <c r="J422" s="256"/>
      <c r="K422" s="256"/>
      <c r="L422" s="261"/>
      <c r="M422" s="262"/>
      <c r="N422" s="263"/>
      <c r="O422" s="263"/>
      <c r="P422" s="263"/>
      <c r="Q422" s="263"/>
      <c r="R422" s="263"/>
      <c r="S422" s="263"/>
      <c r="T422" s="264"/>
      <c r="AT422" s="265" t="s">
        <v>173</v>
      </c>
      <c r="AU422" s="265" t="s">
        <v>82</v>
      </c>
      <c r="AV422" s="13" t="s">
        <v>171</v>
      </c>
      <c r="AW422" s="13" t="s">
        <v>35</v>
      </c>
      <c r="AX422" s="13" t="s">
        <v>80</v>
      </c>
      <c r="AY422" s="265" t="s">
        <v>164</v>
      </c>
    </row>
    <row r="423" s="10" customFormat="1" ht="29.88" customHeight="1">
      <c r="B423" s="205"/>
      <c r="C423" s="206"/>
      <c r="D423" s="207" t="s">
        <v>71</v>
      </c>
      <c r="E423" s="219" t="s">
        <v>505</v>
      </c>
      <c r="F423" s="219" t="s">
        <v>506</v>
      </c>
      <c r="G423" s="206"/>
      <c r="H423" s="206"/>
      <c r="I423" s="209"/>
      <c r="J423" s="220">
        <f>BK423</f>
        <v>0</v>
      </c>
      <c r="K423" s="206"/>
      <c r="L423" s="211"/>
      <c r="M423" s="212"/>
      <c r="N423" s="213"/>
      <c r="O423" s="213"/>
      <c r="P423" s="214">
        <f>SUM(P424:P437)</f>
        <v>0</v>
      </c>
      <c r="Q423" s="213"/>
      <c r="R423" s="214">
        <f>SUM(R424:R437)</f>
        <v>0</v>
      </c>
      <c r="S423" s="213"/>
      <c r="T423" s="215">
        <f>SUM(T424:T437)</f>
        <v>0</v>
      </c>
      <c r="AR423" s="216" t="s">
        <v>80</v>
      </c>
      <c r="AT423" s="217" t="s">
        <v>71</v>
      </c>
      <c r="AU423" s="217" t="s">
        <v>80</v>
      </c>
      <c r="AY423" s="216" t="s">
        <v>164</v>
      </c>
      <c r="BK423" s="218">
        <f>SUM(BK424:BK437)</f>
        <v>0</v>
      </c>
    </row>
    <row r="424" s="1" customFormat="1" ht="25.5" customHeight="1">
      <c r="B424" s="46"/>
      <c r="C424" s="221" t="s">
        <v>438</v>
      </c>
      <c r="D424" s="221" t="s">
        <v>166</v>
      </c>
      <c r="E424" s="222" t="s">
        <v>508</v>
      </c>
      <c r="F424" s="223" t="s">
        <v>509</v>
      </c>
      <c r="G424" s="224" t="s">
        <v>228</v>
      </c>
      <c r="H424" s="225">
        <v>40.439</v>
      </c>
      <c r="I424" s="226"/>
      <c r="J424" s="227">
        <f>ROUND(I424*H424,2)</f>
        <v>0</v>
      </c>
      <c r="K424" s="223" t="s">
        <v>170</v>
      </c>
      <c r="L424" s="72"/>
      <c r="M424" s="228" t="s">
        <v>21</v>
      </c>
      <c r="N424" s="229" t="s">
        <v>43</v>
      </c>
      <c r="O424" s="47"/>
      <c r="P424" s="230">
        <f>O424*H424</f>
        <v>0</v>
      </c>
      <c r="Q424" s="230">
        <v>0</v>
      </c>
      <c r="R424" s="230">
        <f>Q424*H424</f>
        <v>0</v>
      </c>
      <c r="S424" s="230">
        <v>0</v>
      </c>
      <c r="T424" s="231">
        <f>S424*H424</f>
        <v>0</v>
      </c>
      <c r="AR424" s="24" t="s">
        <v>171</v>
      </c>
      <c r="AT424" s="24" t="s">
        <v>166</v>
      </c>
      <c r="AU424" s="24" t="s">
        <v>82</v>
      </c>
      <c r="AY424" s="24" t="s">
        <v>164</v>
      </c>
      <c r="BE424" s="232">
        <f>IF(N424="základní",J424,0)</f>
        <v>0</v>
      </c>
      <c r="BF424" s="232">
        <f>IF(N424="snížená",J424,0)</f>
        <v>0</v>
      </c>
      <c r="BG424" s="232">
        <f>IF(N424="zákl. přenesená",J424,0)</f>
        <v>0</v>
      </c>
      <c r="BH424" s="232">
        <f>IF(N424="sníž. přenesená",J424,0)</f>
        <v>0</v>
      </c>
      <c r="BI424" s="232">
        <f>IF(N424="nulová",J424,0)</f>
        <v>0</v>
      </c>
      <c r="BJ424" s="24" t="s">
        <v>80</v>
      </c>
      <c r="BK424" s="232">
        <f>ROUND(I424*H424,2)</f>
        <v>0</v>
      </c>
      <c r="BL424" s="24" t="s">
        <v>171</v>
      </c>
      <c r="BM424" s="24" t="s">
        <v>1362</v>
      </c>
    </row>
    <row r="425" s="1" customFormat="1" ht="25.5" customHeight="1">
      <c r="B425" s="46"/>
      <c r="C425" s="221" t="s">
        <v>443</v>
      </c>
      <c r="D425" s="221" t="s">
        <v>166</v>
      </c>
      <c r="E425" s="222" t="s">
        <v>512</v>
      </c>
      <c r="F425" s="223" t="s">
        <v>513</v>
      </c>
      <c r="G425" s="224" t="s">
        <v>228</v>
      </c>
      <c r="H425" s="225">
        <v>40.439</v>
      </c>
      <c r="I425" s="226"/>
      <c r="J425" s="227">
        <f>ROUND(I425*H425,2)</f>
        <v>0</v>
      </c>
      <c r="K425" s="223" t="s">
        <v>170</v>
      </c>
      <c r="L425" s="72"/>
      <c r="M425" s="228" t="s">
        <v>21</v>
      </c>
      <c r="N425" s="229" t="s">
        <v>43</v>
      </c>
      <c r="O425" s="47"/>
      <c r="P425" s="230">
        <f>O425*H425</f>
        <v>0</v>
      </c>
      <c r="Q425" s="230">
        <v>0</v>
      </c>
      <c r="R425" s="230">
        <f>Q425*H425</f>
        <v>0</v>
      </c>
      <c r="S425" s="230">
        <v>0</v>
      </c>
      <c r="T425" s="231">
        <f>S425*H425</f>
        <v>0</v>
      </c>
      <c r="AR425" s="24" t="s">
        <v>171</v>
      </c>
      <c r="AT425" s="24" t="s">
        <v>166</v>
      </c>
      <c r="AU425" s="24" t="s">
        <v>82</v>
      </c>
      <c r="AY425" s="24" t="s">
        <v>164</v>
      </c>
      <c r="BE425" s="232">
        <f>IF(N425="základní",J425,0)</f>
        <v>0</v>
      </c>
      <c r="BF425" s="232">
        <f>IF(N425="snížená",J425,0)</f>
        <v>0</v>
      </c>
      <c r="BG425" s="232">
        <f>IF(N425="zákl. přenesená",J425,0)</f>
        <v>0</v>
      </c>
      <c r="BH425" s="232">
        <f>IF(N425="sníž. přenesená",J425,0)</f>
        <v>0</v>
      </c>
      <c r="BI425" s="232">
        <f>IF(N425="nulová",J425,0)</f>
        <v>0</v>
      </c>
      <c r="BJ425" s="24" t="s">
        <v>80</v>
      </c>
      <c r="BK425" s="232">
        <f>ROUND(I425*H425,2)</f>
        <v>0</v>
      </c>
      <c r="BL425" s="24" t="s">
        <v>171</v>
      </c>
      <c r="BM425" s="24" t="s">
        <v>1363</v>
      </c>
    </row>
    <row r="426" s="1" customFormat="1" ht="25.5" customHeight="1">
      <c r="B426" s="46"/>
      <c r="C426" s="221" t="s">
        <v>449</v>
      </c>
      <c r="D426" s="221" t="s">
        <v>166</v>
      </c>
      <c r="E426" s="222" t="s">
        <v>516</v>
      </c>
      <c r="F426" s="223" t="s">
        <v>517</v>
      </c>
      <c r="G426" s="224" t="s">
        <v>228</v>
      </c>
      <c r="H426" s="225">
        <v>404.38999999999999</v>
      </c>
      <c r="I426" s="226"/>
      <c r="J426" s="227">
        <f>ROUND(I426*H426,2)</f>
        <v>0</v>
      </c>
      <c r="K426" s="223" t="s">
        <v>170</v>
      </c>
      <c r="L426" s="72"/>
      <c r="M426" s="228" t="s">
        <v>21</v>
      </c>
      <c r="N426" s="229" t="s">
        <v>43</v>
      </c>
      <c r="O426" s="47"/>
      <c r="P426" s="230">
        <f>O426*H426</f>
        <v>0</v>
      </c>
      <c r="Q426" s="230">
        <v>0</v>
      </c>
      <c r="R426" s="230">
        <f>Q426*H426</f>
        <v>0</v>
      </c>
      <c r="S426" s="230">
        <v>0</v>
      </c>
      <c r="T426" s="231">
        <f>S426*H426</f>
        <v>0</v>
      </c>
      <c r="AR426" s="24" t="s">
        <v>171</v>
      </c>
      <c r="AT426" s="24" t="s">
        <v>166</v>
      </c>
      <c r="AU426" s="24" t="s">
        <v>82</v>
      </c>
      <c r="AY426" s="24" t="s">
        <v>164</v>
      </c>
      <c r="BE426" s="232">
        <f>IF(N426="základní",J426,0)</f>
        <v>0</v>
      </c>
      <c r="BF426" s="232">
        <f>IF(N426="snížená",J426,0)</f>
        <v>0</v>
      </c>
      <c r="BG426" s="232">
        <f>IF(N426="zákl. přenesená",J426,0)</f>
        <v>0</v>
      </c>
      <c r="BH426" s="232">
        <f>IF(N426="sníž. přenesená",J426,0)</f>
        <v>0</v>
      </c>
      <c r="BI426" s="232">
        <f>IF(N426="nulová",J426,0)</f>
        <v>0</v>
      </c>
      <c r="BJ426" s="24" t="s">
        <v>80</v>
      </c>
      <c r="BK426" s="232">
        <f>ROUND(I426*H426,2)</f>
        <v>0</v>
      </c>
      <c r="BL426" s="24" t="s">
        <v>171</v>
      </c>
      <c r="BM426" s="24" t="s">
        <v>1364</v>
      </c>
    </row>
    <row r="427" s="12" customFormat="1">
      <c r="B427" s="244"/>
      <c r="C427" s="245"/>
      <c r="D427" s="235" t="s">
        <v>173</v>
      </c>
      <c r="E427" s="245"/>
      <c r="F427" s="247" t="s">
        <v>1365</v>
      </c>
      <c r="G427" s="245"/>
      <c r="H427" s="248">
        <v>404.38999999999999</v>
      </c>
      <c r="I427" s="249"/>
      <c r="J427" s="245"/>
      <c r="K427" s="245"/>
      <c r="L427" s="250"/>
      <c r="M427" s="251"/>
      <c r="N427" s="252"/>
      <c r="O427" s="252"/>
      <c r="P427" s="252"/>
      <c r="Q427" s="252"/>
      <c r="R427" s="252"/>
      <c r="S427" s="252"/>
      <c r="T427" s="253"/>
      <c r="AT427" s="254" t="s">
        <v>173</v>
      </c>
      <c r="AU427" s="254" t="s">
        <v>82</v>
      </c>
      <c r="AV427" s="12" t="s">
        <v>82</v>
      </c>
      <c r="AW427" s="12" t="s">
        <v>6</v>
      </c>
      <c r="AX427" s="12" t="s">
        <v>80</v>
      </c>
      <c r="AY427" s="254" t="s">
        <v>164</v>
      </c>
    </row>
    <row r="428" s="1" customFormat="1" ht="16.5" customHeight="1">
      <c r="B428" s="46"/>
      <c r="C428" s="221" t="s">
        <v>454</v>
      </c>
      <c r="D428" s="221" t="s">
        <v>166</v>
      </c>
      <c r="E428" s="222" t="s">
        <v>521</v>
      </c>
      <c r="F428" s="223" t="s">
        <v>522</v>
      </c>
      <c r="G428" s="224" t="s">
        <v>228</v>
      </c>
      <c r="H428" s="225">
        <v>40.439</v>
      </c>
      <c r="I428" s="226"/>
      <c r="J428" s="227">
        <f>ROUND(I428*H428,2)</f>
        <v>0</v>
      </c>
      <c r="K428" s="223" t="s">
        <v>170</v>
      </c>
      <c r="L428" s="72"/>
      <c r="M428" s="228" t="s">
        <v>21</v>
      </c>
      <c r="N428" s="229" t="s">
        <v>43</v>
      </c>
      <c r="O428" s="47"/>
      <c r="P428" s="230">
        <f>O428*H428</f>
        <v>0</v>
      </c>
      <c r="Q428" s="230">
        <v>0</v>
      </c>
      <c r="R428" s="230">
        <f>Q428*H428</f>
        <v>0</v>
      </c>
      <c r="S428" s="230">
        <v>0</v>
      </c>
      <c r="T428" s="231">
        <f>S428*H428</f>
        <v>0</v>
      </c>
      <c r="AR428" s="24" t="s">
        <v>171</v>
      </c>
      <c r="AT428" s="24" t="s">
        <v>166</v>
      </c>
      <c r="AU428" s="24" t="s">
        <v>82</v>
      </c>
      <c r="AY428" s="24" t="s">
        <v>164</v>
      </c>
      <c r="BE428" s="232">
        <f>IF(N428="základní",J428,0)</f>
        <v>0</v>
      </c>
      <c r="BF428" s="232">
        <f>IF(N428="snížená",J428,0)</f>
        <v>0</v>
      </c>
      <c r="BG428" s="232">
        <f>IF(N428="zákl. přenesená",J428,0)</f>
        <v>0</v>
      </c>
      <c r="BH428" s="232">
        <f>IF(N428="sníž. přenesená",J428,0)</f>
        <v>0</v>
      </c>
      <c r="BI428" s="232">
        <f>IF(N428="nulová",J428,0)</f>
        <v>0</v>
      </c>
      <c r="BJ428" s="24" t="s">
        <v>80</v>
      </c>
      <c r="BK428" s="232">
        <f>ROUND(I428*H428,2)</f>
        <v>0</v>
      </c>
      <c r="BL428" s="24" t="s">
        <v>171</v>
      </c>
      <c r="BM428" s="24" t="s">
        <v>1366</v>
      </c>
    </row>
    <row r="429" s="1" customFormat="1" ht="16.5" customHeight="1">
      <c r="B429" s="46"/>
      <c r="C429" s="221" t="s">
        <v>462</v>
      </c>
      <c r="D429" s="221" t="s">
        <v>166</v>
      </c>
      <c r="E429" s="222" t="s">
        <v>525</v>
      </c>
      <c r="F429" s="223" t="s">
        <v>526</v>
      </c>
      <c r="G429" s="224" t="s">
        <v>228</v>
      </c>
      <c r="H429" s="225">
        <v>51.792999999999999</v>
      </c>
      <c r="I429" s="226"/>
      <c r="J429" s="227">
        <f>ROUND(I429*H429,2)</f>
        <v>0</v>
      </c>
      <c r="K429" s="223" t="s">
        <v>170</v>
      </c>
      <c r="L429" s="72"/>
      <c r="M429" s="228" t="s">
        <v>21</v>
      </c>
      <c r="N429" s="229" t="s">
        <v>43</v>
      </c>
      <c r="O429" s="47"/>
      <c r="P429" s="230">
        <f>O429*H429</f>
        <v>0</v>
      </c>
      <c r="Q429" s="230">
        <v>0</v>
      </c>
      <c r="R429" s="230">
        <f>Q429*H429</f>
        <v>0</v>
      </c>
      <c r="S429" s="230">
        <v>0</v>
      </c>
      <c r="T429" s="231">
        <f>S429*H429</f>
        <v>0</v>
      </c>
      <c r="AR429" s="24" t="s">
        <v>171</v>
      </c>
      <c r="AT429" s="24" t="s">
        <v>166</v>
      </c>
      <c r="AU429" s="24" t="s">
        <v>82</v>
      </c>
      <c r="AY429" s="24" t="s">
        <v>164</v>
      </c>
      <c r="BE429" s="232">
        <f>IF(N429="základní",J429,0)</f>
        <v>0</v>
      </c>
      <c r="BF429" s="232">
        <f>IF(N429="snížená",J429,0)</f>
        <v>0</v>
      </c>
      <c r="BG429" s="232">
        <f>IF(N429="zákl. přenesená",J429,0)</f>
        <v>0</v>
      </c>
      <c r="BH429" s="232">
        <f>IF(N429="sníž. přenesená",J429,0)</f>
        <v>0</v>
      </c>
      <c r="BI429" s="232">
        <f>IF(N429="nulová",J429,0)</f>
        <v>0</v>
      </c>
      <c r="BJ429" s="24" t="s">
        <v>80</v>
      </c>
      <c r="BK429" s="232">
        <f>ROUND(I429*H429,2)</f>
        <v>0</v>
      </c>
      <c r="BL429" s="24" t="s">
        <v>171</v>
      </c>
      <c r="BM429" s="24" t="s">
        <v>1367</v>
      </c>
    </row>
    <row r="430" s="11" customFormat="1">
      <c r="B430" s="233"/>
      <c r="C430" s="234"/>
      <c r="D430" s="235" t="s">
        <v>173</v>
      </c>
      <c r="E430" s="236" t="s">
        <v>21</v>
      </c>
      <c r="F430" s="237" t="s">
        <v>885</v>
      </c>
      <c r="G430" s="234"/>
      <c r="H430" s="236" t="s">
        <v>21</v>
      </c>
      <c r="I430" s="238"/>
      <c r="J430" s="234"/>
      <c r="K430" s="234"/>
      <c r="L430" s="239"/>
      <c r="M430" s="240"/>
      <c r="N430" s="241"/>
      <c r="O430" s="241"/>
      <c r="P430" s="241"/>
      <c r="Q430" s="241"/>
      <c r="R430" s="241"/>
      <c r="S430" s="241"/>
      <c r="T430" s="242"/>
      <c r="AT430" s="243" t="s">
        <v>173</v>
      </c>
      <c r="AU430" s="243" t="s">
        <v>82</v>
      </c>
      <c r="AV430" s="11" t="s">
        <v>80</v>
      </c>
      <c r="AW430" s="11" t="s">
        <v>35</v>
      </c>
      <c r="AX430" s="11" t="s">
        <v>72</v>
      </c>
      <c r="AY430" s="243" t="s">
        <v>164</v>
      </c>
    </row>
    <row r="431" s="12" customFormat="1">
      <c r="B431" s="244"/>
      <c r="C431" s="245"/>
      <c r="D431" s="235" t="s">
        <v>173</v>
      </c>
      <c r="E431" s="246" t="s">
        <v>21</v>
      </c>
      <c r="F431" s="247" t="s">
        <v>1368</v>
      </c>
      <c r="G431" s="245"/>
      <c r="H431" s="248">
        <v>50.366999999999997</v>
      </c>
      <c r="I431" s="249"/>
      <c r="J431" s="245"/>
      <c r="K431" s="245"/>
      <c r="L431" s="250"/>
      <c r="M431" s="251"/>
      <c r="N431" s="252"/>
      <c r="O431" s="252"/>
      <c r="P431" s="252"/>
      <c r="Q431" s="252"/>
      <c r="R431" s="252"/>
      <c r="S431" s="252"/>
      <c r="T431" s="253"/>
      <c r="AT431" s="254" t="s">
        <v>173</v>
      </c>
      <c r="AU431" s="254" t="s">
        <v>82</v>
      </c>
      <c r="AV431" s="12" t="s">
        <v>82</v>
      </c>
      <c r="AW431" s="12" t="s">
        <v>35</v>
      </c>
      <c r="AX431" s="12" t="s">
        <v>72</v>
      </c>
      <c r="AY431" s="254" t="s">
        <v>164</v>
      </c>
    </row>
    <row r="432" s="12" customFormat="1">
      <c r="B432" s="244"/>
      <c r="C432" s="245"/>
      <c r="D432" s="235" t="s">
        <v>173</v>
      </c>
      <c r="E432" s="246" t="s">
        <v>21</v>
      </c>
      <c r="F432" s="247" t="s">
        <v>1369</v>
      </c>
      <c r="G432" s="245"/>
      <c r="H432" s="248">
        <v>1.4259999999999999</v>
      </c>
      <c r="I432" s="249"/>
      <c r="J432" s="245"/>
      <c r="K432" s="245"/>
      <c r="L432" s="250"/>
      <c r="M432" s="251"/>
      <c r="N432" s="252"/>
      <c r="O432" s="252"/>
      <c r="P432" s="252"/>
      <c r="Q432" s="252"/>
      <c r="R432" s="252"/>
      <c r="S432" s="252"/>
      <c r="T432" s="253"/>
      <c r="AT432" s="254" t="s">
        <v>173</v>
      </c>
      <c r="AU432" s="254" t="s">
        <v>82</v>
      </c>
      <c r="AV432" s="12" t="s">
        <v>82</v>
      </c>
      <c r="AW432" s="12" t="s">
        <v>35</v>
      </c>
      <c r="AX432" s="12" t="s">
        <v>72</v>
      </c>
      <c r="AY432" s="254" t="s">
        <v>164</v>
      </c>
    </row>
    <row r="433" s="13" customFormat="1">
      <c r="B433" s="255"/>
      <c r="C433" s="256"/>
      <c r="D433" s="235" t="s">
        <v>173</v>
      </c>
      <c r="E433" s="257" t="s">
        <v>21</v>
      </c>
      <c r="F433" s="258" t="s">
        <v>177</v>
      </c>
      <c r="G433" s="256"/>
      <c r="H433" s="259">
        <v>51.792999999999999</v>
      </c>
      <c r="I433" s="260"/>
      <c r="J433" s="256"/>
      <c r="K433" s="256"/>
      <c r="L433" s="261"/>
      <c r="M433" s="262"/>
      <c r="N433" s="263"/>
      <c r="O433" s="263"/>
      <c r="P433" s="263"/>
      <c r="Q433" s="263"/>
      <c r="R433" s="263"/>
      <c r="S433" s="263"/>
      <c r="T433" s="264"/>
      <c r="AT433" s="265" t="s">
        <v>173</v>
      </c>
      <c r="AU433" s="265" t="s">
        <v>82</v>
      </c>
      <c r="AV433" s="13" t="s">
        <v>171</v>
      </c>
      <c r="AW433" s="13" t="s">
        <v>35</v>
      </c>
      <c r="AX433" s="13" t="s">
        <v>80</v>
      </c>
      <c r="AY433" s="265" t="s">
        <v>164</v>
      </c>
    </row>
    <row r="434" s="1" customFormat="1" ht="25.5" customHeight="1">
      <c r="B434" s="46"/>
      <c r="C434" s="221" t="s">
        <v>467</v>
      </c>
      <c r="D434" s="221" t="s">
        <v>166</v>
      </c>
      <c r="E434" s="222" t="s">
        <v>537</v>
      </c>
      <c r="F434" s="223" t="s">
        <v>538</v>
      </c>
      <c r="G434" s="224" t="s">
        <v>228</v>
      </c>
      <c r="H434" s="225">
        <v>1.361</v>
      </c>
      <c r="I434" s="226"/>
      <c r="J434" s="227">
        <f>ROUND(I434*H434,2)</f>
        <v>0</v>
      </c>
      <c r="K434" s="223" t="s">
        <v>170</v>
      </c>
      <c r="L434" s="72"/>
      <c r="M434" s="228" t="s">
        <v>21</v>
      </c>
      <c r="N434" s="229" t="s">
        <v>43</v>
      </c>
      <c r="O434" s="47"/>
      <c r="P434" s="230">
        <f>O434*H434</f>
        <v>0</v>
      </c>
      <c r="Q434" s="230">
        <v>0</v>
      </c>
      <c r="R434" s="230">
        <f>Q434*H434</f>
        <v>0</v>
      </c>
      <c r="S434" s="230">
        <v>0</v>
      </c>
      <c r="T434" s="231">
        <f>S434*H434</f>
        <v>0</v>
      </c>
      <c r="AR434" s="24" t="s">
        <v>171</v>
      </c>
      <c r="AT434" s="24" t="s">
        <v>166</v>
      </c>
      <c r="AU434" s="24" t="s">
        <v>82</v>
      </c>
      <c r="AY434" s="24" t="s">
        <v>164</v>
      </c>
      <c r="BE434" s="232">
        <f>IF(N434="základní",J434,0)</f>
        <v>0</v>
      </c>
      <c r="BF434" s="232">
        <f>IF(N434="snížená",J434,0)</f>
        <v>0</v>
      </c>
      <c r="BG434" s="232">
        <f>IF(N434="zákl. přenesená",J434,0)</f>
        <v>0</v>
      </c>
      <c r="BH434" s="232">
        <f>IF(N434="sníž. přenesená",J434,0)</f>
        <v>0</v>
      </c>
      <c r="BI434" s="232">
        <f>IF(N434="nulová",J434,0)</f>
        <v>0</v>
      </c>
      <c r="BJ434" s="24" t="s">
        <v>80</v>
      </c>
      <c r="BK434" s="232">
        <f>ROUND(I434*H434,2)</f>
        <v>0</v>
      </c>
      <c r="BL434" s="24" t="s">
        <v>171</v>
      </c>
      <c r="BM434" s="24" t="s">
        <v>1370</v>
      </c>
    </row>
    <row r="435" s="11" customFormat="1">
      <c r="B435" s="233"/>
      <c r="C435" s="234"/>
      <c r="D435" s="235" t="s">
        <v>173</v>
      </c>
      <c r="E435" s="236" t="s">
        <v>21</v>
      </c>
      <c r="F435" s="237" t="s">
        <v>456</v>
      </c>
      <c r="G435" s="234"/>
      <c r="H435" s="236" t="s">
        <v>21</v>
      </c>
      <c r="I435" s="238"/>
      <c r="J435" s="234"/>
      <c r="K435" s="234"/>
      <c r="L435" s="239"/>
      <c r="M435" s="240"/>
      <c r="N435" s="241"/>
      <c r="O435" s="241"/>
      <c r="P435" s="241"/>
      <c r="Q435" s="241"/>
      <c r="R435" s="241"/>
      <c r="S435" s="241"/>
      <c r="T435" s="242"/>
      <c r="AT435" s="243" t="s">
        <v>173</v>
      </c>
      <c r="AU435" s="243" t="s">
        <v>82</v>
      </c>
      <c r="AV435" s="11" t="s">
        <v>80</v>
      </c>
      <c r="AW435" s="11" t="s">
        <v>35</v>
      </c>
      <c r="AX435" s="11" t="s">
        <v>72</v>
      </c>
      <c r="AY435" s="243" t="s">
        <v>164</v>
      </c>
    </row>
    <row r="436" s="12" customFormat="1">
      <c r="B436" s="244"/>
      <c r="C436" s="245"/>
      <c r="D436" s="235" t="s">
        <v>173</v>
      </c>
      <c r="E436" s="246" t="s">
        <v>21</v>
      </c>
      <c r="F436" s="247" t="s">
        <v>1371</v>
      </c>
      <c r="G436" s="245"/>
      <c r="H436" s="248">
        <v>1.361</v>
      </c>
      <c r="I436" s="249"/>
      <c r="J436" s="245"/>
      <c r="K436" s="245"/>
      <c r="L436" s="250"/>
      <c r="M436" s="251"/>
      <c r="N436" s="252"/>
      <c r="O436" s="252"/>
      <c r="P436" s="252"/>
      <c r="Q436" s="252"/>
      <c r="R436" s="252"/>
      <c r="S436" s="252"/>
      <c r="T436" s="253"/>
      <c r="AT436" s="254" t="s">
        <v>173</v>
      </c>
      <c r="AU436" s="254" t="s">
        <v>82</v>
      </c>
      <c r="AV436" s="12" t="s">
        <v>82</v>
      </c>
      <c r="AW436" s="12" t="s">
        <v>35</v>
      </c>
      <c r="AX436" s="12" t="s">
        <v>72</v>
      </c>
      <c r="AY436" s="254" t="s">
        <v>164</v>
      </c>
    </row>
    <row r="437" s="13" customFormat="1">
      <c r="B437" s="255"/>
      <c r="C437" s="256"/>
      <c r="D437" s="235" t="s">
        <v>173</v>
      </c>
      <c r="E437" s="257" t="s">
        <v>21</v>
      </c>
      <c r="F437" s="258" t="s">
        <v>177</v>
      </c>
      <c r="G437" s="256"/>
      <c r="H437" s="259">
        <v>1.361</v>
      </c>
      <c r="I437" s="260"/>
      <c r="J437" s="256"/>
      <c r="K437" s="256"/>
      <c r="L437" s="261"/>
      <c r="M437" s="262"/>
      <c r="N437" s="263"/>
      <c r="O437" s="263"/>
      <c r="P437" s="263"/>
      <c r="Q437" s="263"/>
      <c r="R437" s="263"/>
      <c r="S437" s="263"/>
      <c r="T437" s="264"/>
      <c r="AT437" s="265" t="s">
        <v>173</v>
      </c>
      <c r="AU437" s="265" t="s">
        <v>82</v>
      </c>
      <c r="AV437" s="13" t="s">
        <v>171</v>
      </c>
      <c r="AW437" s="13" t="s">
        <v>35</v>
      </c>
      <c r="AX437" s="13" t="s">
        <v>80</v>
      </c>
      <c r="AY437" s="265" t="s">
        <v>164</v>
      </c>
    </row>
    <row r="438" s="10" customFormat="1" ht="29.88" customHeight="1">
      <c r="B438" s="205"/>
      <c r="C438" s="206"/>
      <c r="D438" s="207" t="s">
        <v>71</v>
      </c>
      <c r="E438" s="219" t="s">
        <v>553</v>
      </c>
      <c r="F438" s="219" t="s">
        <v>554</v>
      </c>
      <c r="G438" s="206"/>
      <c r="H438" s="206"/>
      <c r="I438" s="209"/>
      <c r="J438" s="220">
        <f>BK438</f>
        <v>0</v>
      </c>
      <c r="K438" s="206"/>
      <c r="L438" s="211"/>
      <c r="M438" s="212"/>
      <c r="N438" s="213"/>
      <c r="O438" s="213"/>
      <c r="P438" s="214">
        <f>P439</f>
        <v>0</v>
      </c>
      <c r="Q438" s="213"/>
      <c r="R438" s="214">
        <f>R439</f>
        <v>0</v>
      </c>
      <c r="S438" s="213"/>
      <c r="T438" s="215">
        <f>T439</f>
        <v>0</v>
      </c>
      <c r="AR438" s="216" t="s">
        <v>80</v>
      </c>
      <c r="AT438" s="217" t="s">
        <v>71</v>
      </c>
      <c r="AU438" s="217" t="s">
        <v>80</v>
      </c>
      <c r="AY438" s="216" t="s">
        <v>164</v>
      </c>
      <c r="BK438" s="218">
        <f>BK439</f>
        <v>0</v>
      </c>
    </row>
    <row r="439" s="1" customFormat="1" ht="38.25" customHeight="1">
      <c r="B439" s="46"/>
      <c r="C439" s="221" t="s">
        <v>474</v>
      </c>
      <c r="D439" s="221" t="s">
        <v>166</v>
      </c>
      <c r="E439" s="222" t="s">
        <v>556</v>
      </c>
      <c r="F439" s="223" t="s">
        <v>557</v>
      </c>
      <c r="G439" s="224" t="s">
        <v>228</v>
      </c>
      <c r="H439" s="225">
        <v>10.26</v>
      </c>
      <c r="I439" s="226"/>
      <c r="J439" s="227">
        <f>ROUND(I439*H439,2)</f>
        <v>0</v>
      </c>
      <c r="K439" s="223" t="s">
        <v>170</v>
      </c>
      <c r="L439" s="72"/>
      <c r="M439" s="228" t="s">
        <v>21</v>
      </c>
      <c r="N439" s="229" t="s">
        <v>43</v>
      </c>
      <c r="O439" s="47"/>
      <c r="P439" s="230">
        <f>O439*H439</f>
        <v>0</v>
      </c>
      <c r="Q439" s="230">
        <v>0</v>
      </c>
      <c r="R439" s="230">
        <f>Q439*H439</f>
        <v>0</v>
      </c>
      <c r="S439" s="230">
        <v>0</v>
      </c>
      <c r="T439" s="231">
        <f>S439*H439</f>
        <v>0</v>
      </c>
      <c r="AR439" s="24" t="s">
        <v>171</v>
      </c>
      <c r="AT439" s="24" t="s">
        <v>166</v>
      </c>
      <c r="AU439" s="24" t="s">
        <v>82</v>
      </c>
      <c r="AY439" s="24" t="s">
        <v>164</v>
      </c>
      <c r="BE439" s="232">
        <f>IF(N439="základní",J439,0)</f>
        <v>0</v>
      </c>
      <c r="BF439" s="232">
        <f>IF(N439="snížená",J439,0)</f>
        <v>0</v>
      </c>
      <c r="BG439" s="232">
        <f>IF(N439="zákl. přenesená",J439,0)</f>
        <v>0</v>
      </c>
      <c r="BH439" s="232">
        <f>IF(N439="sníž. přenesená",J439,0)</f>
        <v>0</v>
      </c>
      <c r="BI439" s="232">
        <f>IF(N439="nulová",J439,0)</f>
        <v>0</v>
      </c>
      <c r="BJ439" s="24" t="s">
        <v>80</v>
      </c>
      <c r="BK439" s="232">
        <f>ROUND(I439*H439,2)</f>
        <v>0</v>
      </c>
      <c r="BL439" s="24" t="s">
        <v>171</v>
      </c>
      <c r="BM439" s="24" t="s">
        <v>1372</v>
      </c>
    </row>
    <row r="440" s="10" customFormat="1" ht="37.44" customHeight="1">
      <c r="B440" s="205"/>
      <c r="C440" s="206"/>
      <c r="D440" s="207" t="s">
        <v>71</v>
      </c>
      <c r="E440" s="208" t="s">
        <v>559</v>
      </c>
      <c r="F440" s="208" t="s">
        <v>560</v>
      </c>
      <c r="G440" s="206"/>
      <c r="H440" s="206"/>
      <c r="I440" s="209"/>
      <c r="J440" s="210">
        <f>BK440</f>
        <v>0</v>
      </c>
      <c r="K440" s="206"/>
      <c r="L440" s="211"/>
      <c r="M440" s="212"/>
      <c r="N440" s="213"/>
      <c r="O440" s="213"/>
      <c r="P440" s="214">
        <f>P441+P516+P524</f>
        <v>0</v>
      </c>
      <c r="Q440" s="213"/>
      <c r="R440" s="214">
        <f>R441+R516+R524</f>
        <v>6.4054791929999997</v>
      </c>
      <c r="S440" s="213"/>
      <c r="T440" s="215">
        <f>T441+T516+T524</f>
        <v>0</v>
      </c>
      <c r="AR440" s="216" t="s">
        <v>82</v>
      </c>
      <c r="AT440" s="217" t="s">
        <v>71</v>
      </c>
      <c r="AU440" s="217" t="s">
        <v>72</v>
      </c>
      <c r="AY440" s="216" t="s">
        <v>164</v>
      </c>
      <c r="BK440" s="218">
        <f>BK441+BK516+BK524</f>
        <v>0</v>
      </c>
    </row>
    <row r="441" s="10" customFormat="1" ht="19.92" customHeight="1">
      <c r="B441" s="205"/>
      <c r="C441" s="206"/>
      <c r="D441" s="207" t="s">
        <v>71</v>
      </c>
      <c r="E441" s="219" t="s">
        <v>561</v>
      </c>
      <c r="F441" s="219" t="s">
        <v>562</v>
      </c>
      <c r="G441" s="206"/>
      <c r="H441" s="206"/>
      <c r="I441" s="209"/>
      <c r="J441" s="220">
        <f>BK441</f>
        <v>0</v>
      </c>
      <c r="K441" s="206"/>
      <c r="L441" s="211"/>
      <c r="M441" s="212"/>
      <c r="N441" s="213"/>
      <c r="O441" s="213"/>
      <c r="P441" s="214">
        <f>SUM(P442:P515)</f>
        <v>0</v>
      </c>
      <c r="Q441" s="213"/>
      <c r="R441" s="214">
        <f>SUM(R442:R515)</f>
        <v>0.60473363999999996</v>
      </c>
      <c r="S441" s="213"/>
      <c r="T441" s="215">
        <f>SUM(T442:T515)</f>
        <v>0</v>
      </c>
      <c r="AR441" s="216" t="s">
        <v>82</v>
      </c>
      <c r="AT441" s="217" t="s">
        <v>71</v>
      </c>
      <c r="AU441" s="217" t="s">
        <v>80</v>
      </c>
      <c r="AY441" s="216" t="s">
        <v>164</v>
      </c>
      <c r="BK441" s="218">
        <f>SUM(BK442:BK515)</f>
        <v>0</v>
      </c>
    </row>
    <row r="442" s="1" customFormat="1" ht="25.5" customHeight="1">
      <c r="B442" s="46"/>
      <c r="C442" s="221" t="s">
        <v>479</v>
      </c>
      <c r="D442" s="221" t="s">
        <v>166</v>
      </c>
      <c r="E442" s="222" t="s">
        <v>564</v>
      </c>
      <c r="F442" s="223" t="s">
        <v>565</v>
      </c>
      <c r="G442" s="224" t="s">
        <v>169</v>
      </c>
      <c r="H442" s="225">
        <v>4.2830000000000004</v>
      </c>
      <c r="I442" s="226"/>
      <c r="J442" s="227">
        <f>ROUND(I442*H442,2)</f>
        <v>0</v>
      </c>
      <c r="K442" s="223" t="s">
        <v>170</v>
      </c>
      <c r="L442" s="72"/>
      <c r="M442" s="228" t="s">
        <v>21</v>
      </c>
      <c r="N442" s="229" t="s">
        <v>43</v>
      </c>
      <c r="O442" s="47"/>
      <c r="P442" s="230">
        <f>O442*H442</f>
        <v>0</v>
      </c>
      <c r="Q442" s="230">
        <v>0</v>
      </c>
      <c r="R442" s="230">
        <f>Q442*H442</f>
        <v>0</v>
      </c>
      <c r="S442" s="230">
        <v>0</v>
      </c>
      <c r="T442" s="231">
        <f>S442*H442</f>
        <v>0</v>
      </c>
      <c r="AR442" s="24" t="s">
        <v>193</v>
      </c>
      <c r="AT442" s="24" t="s">
        <v>166</v>
      </c>
      <c r="AU442" s="24" t="s">
        <v>82</v>
      </c>
      <c r="AY442" s="24" t="s">
        <v>164</v>
      </c>
      <c r="BE442" s="232">
        <f>IF(N442="základní",J442,0)</f>
        <v>0</v>
      </c>
      <c r="BF442" s="232">
        <f>IF(N442="snížená",J442,0)</f>
        <v>0</v>
      </c>
      <c r="BG442" s="232">
        <f>IF(N442="zákl. přenesená",J442,0)</f>
        <v>0</v>
      </c>
      <c r="BH442" s="232">
        <f>IF(N442="sníž. přenesená",J442,0)</f>
        <v>0</v>
      </c>
      <c r="BI442" s="232">
        <f>IF(N442="nulová",J442,0)</f>
        <v>0</v>
      </c>
      <c r="BJ442" s="24" t="s">
        <v>80</v>
      </c>
      <c r="BK442" s="232">
        <f>ROUND(I442*H442,2)</f>
        <v>0</v>
      </c>
      <c r="BL442" s="24" t="s">
        <v>193</v>
      </c>
      <c r="BM442" s="24" t="s">
        <v>1373</v>
      </c>
    </row>
    <row r="443" s="11" customFormat="1">
      <c r="B443" s="233"/>
      <c r="C443" s="234"/>
      <c r="D443" s="235" t="s">
        <v>173</v>
      </c>
      <c r="E443" s="236" t="s">
        <v>21</v>
      </c>
      <c r="F443" s="237" t="s">
        <v>1292</v>
      </c>
      <c r="G443" s="234"/>
      <c r="H443" s="236" t="s">
        <v>21</v>
      </c>
      <c r="I443" s="238"/>
      <c r="J443" s="234"/>
      <c r="K443" s="234"/>
      <c r="L443" s="239"/>
      <c r="M443" s="240"/>
      <c r="N443" s="241"/>
      <c r="O443" s="241"/>
      <c r="P443" s="241"/>
      <c r="Q443" s="241"/>
      <c r="R443" s="241"/>
      <c r="S443" s="241"/>
      <c r="T443" s="242"/>
      <c r="AT443" s="243" t="s">
        <v>173</v>
      </c>
      <c r="AU443" s="243" t="s">
        <v>82</v>
      </c>
      <c r="AV443" s="11" t="s">
        <v>80</v>
      </c>
      <c r="AW443" s="11" t="s">
        <v>35</v>
      </c>
      <c r="AX443" s="11" t="s">
        <v>72</v>
      </c>
      <c r="AY443" s="243" t="s">
        <v>164</v>
      </c>
    </row>
    <row r="444" s="11" customFormat="1">
      <c r="B444" s="233"/>
      <c r="C444" s="234"/>
      <c r="D444" s="235" t="s">
        <v>173</v>
      </c>
      <c r="E444" s="236" t="s">
        <v>21</v>
      </c>
      <c r="F444" s="237" t="s">
        <v>366</v>
      </c>
      <c r="G444" s="234"/>
      <c r="H444" s="236" t="s">
        <v>21</v>
      </c>
      <c r="I444" s="238"/>
      <c r="J444" s="234"/>
      <c r="K444" s="234"/>
      <c r="L444" s="239"/>
      <c r="M444" s="240"/>
      <c r="N444" s="241"/>
      <c r="O444" s="241"/>
      <c r="P444" s="241"/>
      <c r="Q444" s="241"/>
      <c r="R444" s="241"/>
      <c r="S444" s="241"/>
      <c r="T444" s="242"/>
      <c r="AT444" s="243" t="s">
        <v>173</v>
      </c>
      <c r="AU444" s="243" t="s">
        <v>82</v>
      </c>
      <c r="AV444" s="11" t="s">
        <v>80</v>
      </c>
      <c r="AW444" s="11" t="s">
        <v>35</v>
      </c>
      <c r="AX444" s="11" t="s">
        <v>72</v>
      </c>
      <c r="AY444" s="243" t="s">
        <v>164</v>
      </c>
    </row>
    <row r="445" s="11" customFormat="1">
      <c r="B445" s="233"/>
      <c r="C445" s="234"/>
      <c r="D445" s="235" t="s">
        <v>173</v>
      </c>
      <c r="E445" s="236" t="s">
        <v>21</v>
      </c>
      <c r="F445" s="237" t="s">
        <v>567</v>
      </c>
      <c r="G445" s="234"/>
      <c r="H445" s="236" t="s">
        <v>21</v>
      </c>
      <c r="I445" s="238"/>
      <c r="J445" s="234"/>
      <c r="K445" s="234"/>
      <c r="L445" s="239"/>
      <c r="M445" s="240"/>
      <c r="N445" s="241"/>
      <c r="O445" s="241"/>
      <c r="P445" s="241"/>
      <c r="Q445" s="241"/>
      <c r="R445" s="241"/>
      <c r="S445" s="241"/>
      <c r="T445" s="242"/>
      <c r="AT445" s="243" t="s">
        <v>173</v>
      </c>
      <c r="AU445" s="243" t="s">
        <v>82</v>
      </c>
      <c r="AV445" s="11" t="s">
        <v>80</v>
      </c>
      <c r="AW445" s="11" t="s">
        <v>35</v>
      </c>
      <c r="AX445" s="11" t="s">
        <v>72</v>
      </c>
      <c r="AY445" s="243" t="s">
        <v>164</v>
      </c>
    </row>
    <row r="446" s="12" customFormat="1">
      <c r="B446" s="244"/>
      <c r="C446" s="245"/>
      <c r="D446" s="235" t="s">
        <v>173</v>
      </c>
      <c r="E446" s="246" t="s">
        <v>21</v>
      </c>
      <c r="F446" s="247" t="s">
        <v>1338</v>
      </c>
      <c r="G446" s="245"/>
      <c r="H446" s="248">
        <v>95.180000000000007</v>
      </c>
      <c r="I446" s="249"/>
      <c r="J446" s="245"/>
      <c r="K446" s="245"/>
      <c r="L446" s="250"/>
      <c r="M446" s="251"/>
      <c r="N446" s="252"/>
      <c r="O446" s="252"/>
      <c r="P446" s="252"/>
      <c r="Q446" s="252"/>
      <c r="R446" s="252"/>
      <c r="S446" s="252"/>
      <c r="T446" s="253"/>
      <c r="AT446" s="254" t="s">
        <v>173</v>
      </c>
      <c r="AU446" s="254" t="s">
        <v>82</v>
      </c>
      <c r="AV446" s="12" t="s">
        <v>82</v>
      </c>
      <c r="AW446" s="12" t="s">
        <v>35</v>
      </c>
      <c r="AX446" s="12" t="s">
        <v>72</v>
      </c>
      <c r="AY446" s="254" t="s">
        <v>164</v>
      </c>
    </row>
    <row r="447" s="11" customFormat="1">
      <c r="B447" s="233"/>
      <c r="C447" s="234"/>
      <c r="D447" s="235" t="s">
        <v>173</v>
      </c>
      <c r="E447" s="236" t="s">
        <v>21</v>
      </c>
      <c r="F447" s="237" t="s">
        <v>568</v>
      </c>
      <c r="G447" s="234"/>
      <c r="H447" s="236" t="s">
        <v>21</v>
      </c>
      <c r="I447" s="238"/>
      <c r="J447" s="234"/>
      <c r="K447" s="234"/>
      <c r="L447" s="239"/>
      <c r="M447" s="240"/>
      <c r="N447" s="241"/>
      <c r="O447" s="241"/>
      <c r="P447" s="241"/>
      <c r="Q447" s="241"/>
      <c r="R447" s="241"/>
      <c r="S447" s="241"/>
      <c r="T447" s="242"/>
      <c r="AT447" s="243" t="s">
        <v>173</v>
      </c>
      <c r="AU447" s="243" t="s">
        <v>82</v>
      </c>
      <c r="AV447" s="11" t="s">
        <v>80</v>
      </c>
      <c r="AW447" s="11" t="s">
        <v>35</v>
      </c>
      <c r="AX447" s="11" t="s">
        <v>72</v>
      </c>
      <c r="AY447" s="243" t="s">
        <v>164</v>
      </c>
    </row>
    <row r="448" s="14" customFormat="1">
      <c r="B448" s="276"/>
      <c r="C448" s="277"/>
      <c r="D448" s="235" t="s">
        <v>173</v>
      </c>
      <c r="E448" s="278" t="s">
        <v>21</v>
      </c>
      <c r="F448" s="279" t="s">
        <v>293</v>
      </c>
      <c r="G448" s="277"/>
      <c r="H448" s="280">
        <v>95.180000000000007</v>
      </c>
      <c r="I448" s="281"/>
      <c r="J448" s="277"/>
      <c r="K448" s="277"/>
      <c r="L448" s="282"/>
      <c r="M448" s="283"/>
      <c r="N448" s="284"/>
      <c r="O448" s="284"/>
      <c r="P448" s="284"/>
      <c r="Q448" s="284"/>
      <c r="R448" s="284"/>
      <c r="S448" s="284"/>
      <c r="T448" s="285"/>
      <c r="AT448" s="286" t="s">
        <v>173</v>
      </c>
      <c r="AU448" s="286" t="s">
        <v>82</v>
      </c>
      <c r="AV448" s="14" t="s">
        <v>185</v>
      </c>
      <c r="AW448" s="14" t="s">
        <v>35</v>
      </c>
      <c r="AX448" s="14" t="s">
        <v>72</v>
      </c>
      <c r="AY448" s="286" t="s">
        <v>164</v>
      </c>
    </row>
    <row r="449" s="12" customFormat="1">
      <c r="B449" s="244"/>
      <c r="C449" s="245"/>
      <c r="D449" s="235" t="s">
        <v>173</v>
      </c>
      <c r="E449" s="246" t="s">
        <v>21</v>
      </c>
      <c r="F449" s="247" t="s">
        <v>1374</v>
      </c>
      <c r="G449" s="245"/>
      <c r="H449" s="248">
        <v>4.2830000000000004</v>
      </c>
      <c r="I449" s="249"/>
      <c r="J449" s="245"/>
      <c r="K449" s="245"/>
      <c r="L449" s="250"/>
      <c r="M449" s="251"/>
      <c r="N449" s="252"/>
      <c r="O449" s="252"/>
      <c r="P449" s="252"/>
      <c r="Q449" s="252"/>
      <c r="R449" s="252"/>
      <c r="S449" s="252"/>
      <c r="T449" s="253"/>
      <c r="AT449" s="254" t="s">
        <v>173</v>
      </c>
      <c r="AU449" s="254" t="s">
        <v>82</v>
      </c>
      <c r="AV449" s="12" t="s">
        <v>82</v>
      </c>
      <c r="AW449" s="12" t="s">
        <v>35</v>
      </c>
      <c r="AX449" s="12" t="s">
        <v>72</v>
      </c>
      <c r="AY449" s="254" t="s">
        <v>164</v>
      </c>
    </row>
    <row r="450" s="11" customFormat="1">
      <c r="B450" s="233"/>
      <c r="C450" s="234"/>
      <c r="D450" s="235" t="s">
        <v>173</v>
      </c>
      <c r="E450" s="236" t="s">
        <v>21</v>
      </c>
      <c r="F450" s="237" t="s">
        <v>570</v>
      </c>
      <c r="G450" s="234"/>
      <c r="H450" s="236" t="s">
        <v>21</v>
      </c>
      <c r="I450" s="238"/>
      <c r="J450" s="234"/>
      <c r="K450" s="234"/>
      <c r="L450" s="239"/>
      <c r="M450" s="240"/>
      <c r="N450" s="241"/>
      <c r="O450" s="241"/>
      <c r="P450" s="241"/>
      <c r="Q450" s="241"/>
      <c r="R450" s="241"/>
      <c r="S450" s="241"/>
      <c r="T450" s="242"/>
      <c r="AT450" s="243" t="s">
        <v>173</v>
      </c>
      <c r="AU450" s="243" t="s">
        <v>82</v>
      </c>
      <c r="AV450" s="11" t="s">
        <v>80</v>
      </c>
      <c r="AW450" s="11" t="s">
        <v>35</v>
      </c>
      <c r="AX450" s="11" t="s">
        <v>72</v>
      </c>
      <c r="AY450" s="243" t="s">
        <v>164</v>
      </c>
    </row>
    <row r="451" s="14" customFormat="1">
      <c r="B451" s="276"/>
      <c r="C451" s="277"/>
      <c r="D451" s="235" t="s">
        <v>173</v>
      </c>
      <c r="E451" s="278" t="s">
        <v>21</v>
      </c>
      <c r="F451" s="279" t="s">
        <v>434</v>
      </c>
      <c r="G451" s="277"/>
      <c r="H451" s="280">
        <v>4.2830000000000004</v>
      </c>
      <c r="I451" s="281"/>
      <c r="J451" s="277"/>
      <c r="K451" s="277"/>
      <c r="L451" s="282"/>
      <c r="M451" s="283"/>
      <c r="N451" s="284"/>
      <c r="O451" s="284"/>
      <c r="P451" s="284"/>
      <c r="Q451" s="284"/>
      <c r="R451" s="284"/>
      <c r="S451" s="284"/>
      <c r="T451" s="285"/>
      <c r="AT451" s="286" t="s">
        <v>173</v>
      </c>
      <c r="AU451" s="286" t="s">
        <v>82</v>
      </c>
      <c r="AV451" s="14" t="s">
        <v>185</v>
      </c>
      <c r="AW451" s="14" t="s">
        <v>35</v>
      </c>
      <c r="AX451" s="14" t="s">
        <v>80</v>
      </c>
      <c r="AY451" s="286" t="s">
        <v>164</v>
      </c>
    </row>
    <row r="452" s="1" customFormat="1" ht="16.5" customHeight="1">
      <c r="B452" s="46"/>
      <c r="C452" s="266" t="s">
        <v>487</v>
      </c>
      <c r="D452" s="266" t="s">
        <v>238</v>
      </c>
      <c r="E452" s="267" t="s">
        <v>572</v>
      </c>
      <c r="F452" s="268" t="s">
        <v>573</v>
      </c>
      <c r="G452" s="269" t="s">
        <v>340</v>
      </c>
      <c r="H452" s="270">
        <v>0.42799999999999999</v>
      </c>
      <c r="I452" s="271"/>
      <c r="J452" s="272">
        <f>ROUND(I452*H452,2)</f>
        <v>0</v>
      </c>
      <c r="K452" s="268" t="s">
        <v>170</v>
      </c>
      <c r="L452" s="273"/>
      <c r="M452" s="274" t="s">
        <v>21</v>
      </c>
      <c r="N452" s="275" t="s">
        <v>43</v>
      </c>
      <c r="O452" s="47"/>
      <c r="P452" s="230">
        <f>O452*H452</f>
        <v>0</v>
      </c>
      <c r="Q452" s="230">
        <v>0.001</v>
      </c>
      <c r="R452" s="230">
        <f>Q452*H452</f>
        <v>0.000428</v>
      </c>
      <c r="S452" s="230">
        <v>0</v>
      </c>
      <c r="T452" s="231">
        <f>S452*H452</f>
        <v>0</v>
      </c>
      <c r="AR452" s="24" t="s">
        <v>370</v>
      </c>
      <c r="AT452" s="24" t="s">
        <v>238</v>
      </c>
      <c r="AU452" s="24" t="s">
        <v>82</v>
      </c>
      <c r="AY452" s="24" t="s">
        <v>164</v>
      </c>
      <c r="BE452" s="232">
        <f>IF(N452="základní",J452,0)</f>
        <v>0</v>
      </c>
      <c r="BF452" s="232">
        <f>IF(N452="snížená",J452,0)</f>
        <v>0</v>
      </c>
      <c r="BG452" s="232">
        <f>IF(N452="zákl. přenesená",J452,0)</f>
        <v>0</v>
      </c>
      <c r="BH452" s="232">
        <f>IF(N452="sníž. přenesená",J452,0)</f>
        <v>0</v>
      </c>
      <c r="BI452" s="232">
        <f>IF(N452="nulová",J452,0)</f>
        <v>0</v>
      </c>
      <c r="BJ452" s="24" t="s">
        <v>80</v>
      </c>
      <c r="BK452" s="232">
        <f>ROUND(I452*H452,2)</f>
        <v>0</v>
      </c>
      <c r="BL452" s="24" t="s">
        <v>193</v>
      </c>
      <c r="BM452" s="24" t="s">
        <v>1375</v>
      </c>
    </row>
    <row r="453" s="11" customFormat="1">
      <c r="B453" s="233"/>
      <c r="C453" s="234"/>
      <c r="D453" s="235" t="s">
        <v>173</v>
      </c>
      <c r="E453" s="236" t="s">
        <v>21</v>
      </c>
      <c r="F453" s="237" t="s">
        <v>1292</v>
      </c>
      <c r="G453" s="234"/>
      <c r="H453" s="236" t="s">
        <v>21</v>
      </c>
      <c r="I453" s="238"/>
      <c r="J453" s="234"/>
      <c r="K453" s="234"/>
      <c r="L453" s="239"/>
      <c r="M453" s="240"/>
      <c r="N453" s="241"/>
      <c r="O453" s="241"/>
      <c r="P453" s="241"/>
      <c r="Q453" s="241"/>
      <c r="R453" s="241"/>
      <c r="S453" s="241"/>
      <c r="T453" s="242"/>
      <c r="AT453" s="243" t="s">
        <v>173</v>
      </c>
      <c r="AU453" s="243" t="s">
        <v>82</v>
      </c>
      <c r="AV453" s="11" t="s">
        <v>80</v>
      </c>
      <c r="AW453" s="11" t="s">
        <v>35</v>
      </c>
      <c r="AX453" s="11" t="s">
        <v>72</v>
      </c>
      <c r="AY453" s="243" t="s">
        <v>164</v>
      </c>
    </row>
    <row r="454" s="11" customFormat="1">
      <c r="B454" s="233"/>
      <c r="C454" s="234"/>
      <c r="D454" s="235" t="s">
        <v>173</v>
      </c>
      <c r="E454" s="236" t="s">
        <v>21</v>
      </c>
      <c r="F454" s="237" t="s">
        <v>366</v>
      </c>
      <c r="G454" s="234"/>
      <c r="H454" s="236" t="s">
        <v>21</v>
      </c>
      <c r="I454" s="238"/>
      <c r="J454" s="234"/>
      <c r="K454" s="234"/>
      <c r="L454" s="239"/>
      <c r="M454" s="240"/>
      <c r="N454" s="241"/>
      <c r="O454" s="241"/>
      <c r="P454" s="241"/>
      <c r="Q454" s="241"/>
      <c r="R454" s="241"/>
      <c r="S454" s="241"/>
      <c r="T454" s="242"/>
      <c r="AT454" s="243" t="s">
        <v>173</v>
      </c>
      <c r="AU454" s="243" t="s">
        <v>82</v>
      </c>
      <c r="AV454" s="11" t="s">
        <v>80</v>
      </c>
      <c r="AW454" s="11" t="s">
        <v>35</v>
      </c>
      <c r="AX454" s="11" t="s">
        <v>72</v>
      </c>
      <c r="AY454" s="243" t="s">
        <v>164</v>
      </c>
    </row>
    <row r="455" s="11" customFormat="1">
      <c r="B455" s="233"/>
      <c r="C455" s="234"/>
      <c r="D455" s="235" t="s">
        <v>173</v>
      </c>
      <c r="E455" s="236" t="s">
        <v>21</v>
      </c>
      <c r="F455" s="237" t="s">
        <v>567</v>
      </c>
      <c r="G455" s="234"/>
      <c r="H455" s="236" t="s">
        <v>21</v>
      </c>
      <c r="I455" s="238"/>
      <c r="J455" s="234"/>
      <c r="K455" s="234"/>
      <c r="L455" s="239"/>
      <c r="M455" s="240"/>
      <c r="N455" s="241"/>
      <c r="O455" s="241"/>
      <c r="P455" s="241"/>
      <c r="Q455" s="241"/>
      <c r="R455" s="241"/>
      <c r="S455" s="241"/>
      <c r="T455" s="242"/>
      <c r="AT455" s="243" t="s">
        <v>173</v>
      </c>
      <c r="AU455" s="243" t="s">
        <v>82</v>
      </c>
      <c r="AV455" s="11" t="s">
        <v>80</v>
      </c>
      <c r="AW455" s="11" t="s">
        <v>35</v>
      </c>
      <c r="AX455" s="11" t="s">
        <v>72</v>
      </c>
      <c r="AY455" s="243" t="s">
        <v>164</v>
      </c>
    </row>
    <row r="456" s="12" customFormat="1">
      <c r="B456" s="244"/>
      <c r="C456" s="245"/>
      <c r="D456" s="235" t="s">
        <v>173</v>
      </c>
      <c r="E456" s="246" t="s">
        <v>21</v>
      </c>
      <c r="F456" s="247" t="s">
        <v>1338</v>
      </c>
      <c r="G456" s="245"/>
      <c r="H456" s="248">
        <v>95.180000000000007</v>
      </c>
      <c r="I456" s="249"/>
      <c r="J456" s="245"/>
      <c r="K456" s="245"/>
      <c r="L456" s="250"/>
      <c r="M456" s="251"/>
      <c r="N456" s="252"/>
      <c r="O456" s="252"/>
      <c r="P456" s="252"/>
      <c r="Q456" s="252"/>
      <c r="R456" s="252"/>
      <c r="S456" s="252"/>
      <c r="T456" s="253"/>
      <c r="AT456" s="254" t="s">
        <v>173</v>
      </c>
      <c r="AU456" s="254" t="s">
        <v>82</v>
      </c>
      <c r="AV456" s="12" t="s">
        <v>82</v>
      </c>
      <c r="AW456" s="12" t="s">
        <v>35</v>
      </c>
      <c r="AX456" s="12" t="s">
        <v>72</v>
      </c>
      <c r="AY456" s="254" t="s">
        <v>164</v>
      </c>
    </row>
    <row r="457" s="11" customFormat="1">
      <c r="B457" s="233"/>
      <c r="C457" s="234"/>
      <c r="D457" s="235" t="s">
        <v>173</v>
      </c>
      <c r="E457" s="236" t="s">
        <v>21</v>
      </c>
      <c r="F457" s="237" t="s">
        <v>568</v>
      </c>
      <c r="G457" s="234"/>
      <c r="H457" s="236" t="s">
        <v>21</v>
      </c>
      <c r="I457" s="238"/>
      <c r="J457" s="234"/>
      <c r="K457" s="234"/>
      <c r="L457" s="239"/>
      <c r="M457" s="240"/>
      <c r="N457" s="241"/>
      <c r="O457" s="241"/>
      <c r="P457" s="241"/>
      <c r="Q457" s="241"/>
      <c r="R457" s="241"/>
      <c r="S457" s="241"/>
      <c r="T457" s="242"/>
      <c r="AT457" s="243" t="s">
        <v>173</v>
      </c>
      <c r="AU457" s="243" t="s">
        <v>82</v>
      </c>
      <c r="AV457" s="11" t="s">
        <v>80</v>
      </c>
      <c r="AW457" s="11" t="s">
        <v>35</v>
      </c>
      <c r="AX457" s="11" t="s">
        <v>72</v>
      </c>
      <c r="AY457" s="243" t="s">
        <v>164</v>
      </c>
    </row>
    <row r="458" s="14" customFormat="1">
      <c r="B458" s="276"/>
      <c r="C458" s="277"/>
      <c r="D458" s="235" t="s">
        <v>173</v>
      </c>
      <c r="E458" s="278" t="s">
        <v>21</v>
      </c>
      <c r="F458" s="279" t="s">
        <v>330</v>
      </c>
      <c r="G458" s="277"/>
      <c r="H458" s="280">
        <v>95.180000000000007</v>
      </c>
      <c r="I458" s="281"/>
      <c r="J458" s="277"/>
      <c r="K458" s="277"/>
      <c r="L458" s="282"/>
      <c r="M458" s="283"/>
      <c r="N458" s="284"/>
      <c r="O458" s="284"/>
      <c r="P458" s="284"/>
      <c r="Q458" s="284"/>
      <c r="R458" s="284"/>
      <c r="S458" s="284"/>
      <c r="T458" s="285"/>
      <c r="AT458" s="286" t="s">
        <v>173</v>
      </c>
      <c r="AU458" s="286" t="s">
        <v>82</v>
      </c>
      <c r="AV458" s="14" t="s">
        <v>185</v>
      </c>
      <c r="AW458" s="14" t="s">
        <v>35</v>
      </c>
      <c r="AX458" s="14" t="s">
        <v>72</v>
      </c>
      <c r="AY458" s="286" t="s">
        <v>164</v>
      </c>
    </row>
    <row r="459" s="12" customFormat="1">
      <c r="B459" s="244"/>
      <c r="C459" s="245"/>
      <c r="D459" s="235" t="s">
        <v>173</v>
      </c>
      <c r="E459" s="246" t="s">
        <v>21</v>
      </c>
      <c r="F459" s="247" t="s">
        <v>1376</v>
      </c>
      <c r="G459" s="245"/>
      <c r="H459" s="248">
        <v>0.42799999999999999</v>
      </c>
      <c r="I459" s="249"/>
      <c r="J459" s="245"/>
      <c r="K459" s="245"/>
      <c r="L459" s="250"/>
      <c r="M459" s="251"/>
      <c r="N459" s="252"/>
      <c r="O459" s="252"/>
      <c r="P459" s="252"/>
      <c r="Q459" s="252"/>
      <c r="R459" s="252"/>
      <c r="S459" s="252"/>
      <c r="T459" s="253"/>
      <c r="AT459" s="254" t="s">
        <v>173</v>
      </c>
      <c r="AU459" s="254" t="s">
        <v>82</v>
      </c>
      <c r="AV459" s="12" t="s">
        <v>82</v>
      </c>
      <c r="AW459" s="12" t="s">
        <v>35</v>
      </c>
      <c r="AX459" s="12" t="s">
        <v>72</v>
      </c>
      <c r="AY459" s="254" t="s">
        <v>164</v>
      </c>
    </row>
    <row r="460" s="14" customFormat="1">
      <c r="B460" s="276"/>
      <c r="C460" s="277"/>
      <c r="D460" s="235" t="s">
        <v>173</v>
      </c>
      <c r="E460" s="278" t="s">
        <v>21</v>
      </c>
      <c r="F460" s="279" t="s">
        <v>576</v>
      </c>
      <c r="G460" s="277"/>
      <c r="H460" s="280">
        <v>0.42799999999999999</v>
      </c>
      <c r="I460" s="281"/>
      <c r="J460" s="277"/>
      <c r="K460" s="277"/>
      <c r="L460" s="282"/>
      <c r="M460" s="283"/>
      <c r="N460" s="284"/>
      <c r="O460" s="284"/>
      <c r="P460" s="284"/>
      <c r="Q460" s="284"/>
      <c r="R460" s="284"/>
      <c r="S460" s="284"/>
      <c r="T460" s="285"/>
      <c r="AT460" s="286" t="s">
        <v>173</v>
      </c>
      <c r="AU460" s="286" t="s">
        <v>82</v>
      </c>
      <c r="AV460" s="14" t="s">
        <v>185</v>
      </c>
      <c r="AW460" s="14" t="s">
        <v>35</v>
      </c>
      <c r="AX460" s="14" t="s">
        <v>80</v>
      </c>
      <c r="AY460" s="286" t="s">
        <v>164</v>
      </c>
    </row>
    <row r="461" s="1" customFormat="1" ht="25.5" customHeight="1">
      <c r="B461" s="46"/>
      <c r="C461" s="221" t="s">
        <v>491</v>
      </c>
      <c r="D461" s="221" t="s">
        <v>166</v>
      </c>
      <c r="E461" s="222" t="s">
        <v>578</v>
      </c>
      <c r="F461" s="223" t="s">
        <v>579</v>
      </c>
      <c r="G461" s="224" t="s">
        <v>169</v>
      </c>
      <c r="H461" s="225">
        <v>490.27999999999997</v>
      </c>
      <c r="I461" s="226"/>
      <c r="J461" s="227">
        <f>ROUND(I461*H461,2)</f>
        <v>0</v>
      </c>
      <c r="K461" s="223" t="s">
        <v>21</v>
      </c>
      <c r="L461" s="72"/>
      <c r="M461" s="228" t="s">
        <v>21</v>
      </c>
      <c r="N461" s="229" t="s">
        <v>43</v>
      </c>
      <c r="O461" s="47"/>
      <c r="P461" s="230">
        <f>O461*H461</f>
        <v>0</v>
      </c>
      <c r="Q461" s="230">
        <v>0</v>
      </c>
      <c r="R461" s="230">
        <f>Q461*H461</f>
        <v>0</v>
      </c>
      <c r="S461" s="230">
        <v>0</v>
      </c>
      <c r="T461" s="231">
        <f>S461*H461</f>
        <v>0</v>
      </c>
      <c r="AR461" s="24" t="s">
        <v>193</v>
      </c>
      <c r="AT461" s="24" t="s">
        <v>166</v>
      </c>
      <c r="AU461" s="24" t="s">
        <v>82</v>
      </c>
      <c r="AY461" s="24" t="s">
        <v>164</v>
      </c>
      <c r="BE461" s="232">
        <f>IF(N461="základní",J461,0)</f>
        <v>0</v>
      </c>
      <c r="BF461" s="232">
        <f>IF(N461="snížená",J461,0)</f>
        <v>0</v>
      </c>
      <c r="BG461" s="232">
        <f>IF(N461="zákl. přenesená",J461,0)</f>
        <v>0</v>
      </c>
      <c r="BH461" s="232">
        <f>IF(N461="sníž. přenesená",J461,0)</f>
        <v>0</v>
      </c>
      <c r="BI461" s="232">
        <f>IF(N461="nulová",J461,0)</f>
        <v>0</v>
      </c>
      <c r="BJ461" s="24" t="s">
        <v>80</v>
      </c>
      <c r="BK461" s="232">
        <f>ROUND(I461*H461,2)</f>
        <v>0</v>
      </c>
      <c r="BL461" s="24" t="s">
        <v>193</v>
      </c>
      <c r="BM461" s="24" t="s">
        <v>1377</v>
      </c>
    </row>
    <row r="462" s="11" customFormat="1">
      <c r="B462" s="233"/>
      <c r="C462" s="234"/>
      <c r="D462" s="235" t="s">
        <v>173</v>
      </c>
      <c r="E462" s="236" t="s">
        <v>21</v>
      </c>
      <c r="F462" s="237" t="s">
        <v>579</v>
      </c>
      <c r="G462" s="234"/>
      <c r="H462" s="236" t="s">
        <v>21</v>
      </c>
      <c r="I462" s="238"/>
      <c r="J462" s="234"/>
      <c r="K462" s="234"/>
      <c r="L462" s="239"/>
      <c r="M462" s="240"/>
      <c r="N462" s="241"/>
      <c r="O462" s="241"/>
      <c r="P462" s="241"/>
      <c r="Q462" s="241"/>
      <c r="R462" s="241"/>
      <c r="S462" s="241"/>
      <c r="T462" s="242"/>
      <c r="AT462" s="243" t="s">
        <v>173</v>
      </c>
      <c r="AU462" s="243" t="s">
        <v>82</v>
      </c>
      <c r="AV462" s="11" t="s">
        <v>80</v>
      </c>
      <c r="AW462" s="11" t="s">
        <v>35</v>
      </c>
      <c r="AX462" s="11" t="s">
        <v>72</v>
      </c>
      <c r="AY462" s="243" t="s">
        <v>164</v>
      </c>
    </row>
    <row r="463" s="11" customFormat="1">
      <c r="B463" s="233"/>
      <c r="C463" s="234"/>
      <c r="D463" s="235" t="s">
        <v>173</v>
      </c>
      <c r="E463" s="236" t="s">
        <v>21</v>
      </c>
      <c r="F463" s="237" t="s">
        <v>1292</v>
      </c>
      <c r="G463" s="234"/>
      <c r="H463" s="236" t="s">
        <v>21</v>
      </c>
      <c r="I463" s="238"/>
      <c r="J463" s="234"/>
      <c r="K463" s="234"/>
      <c r="L463" s="239"/>
      <c r="M463" s="240"/>
      <c r="N463" s="241"/>
      <c r="O463" s="241"/>
      <c r="P463" s="241"/>
      <c r="Q463" s="241"/>
      <c r="R463" s="241"/>
      <c r="S463" s="241"/>
      <c r="T463" s="242"/>
      <c r="AT463" s="243" t="s">
        <v>173</v>
      </c>
      <c r="AU463" s="243" t="s">
        <v>82</v>
      </c>
      <c r="AV463" s="11" t="s">
        <v>80</v>
      </c>
      <c r="AW463" s="11" t="s">
        <v>35</v>
      </c>
      <c r="AX463" s="11" t="s">
        <v>72</v>
      </c>
      <c r="AY463" s="243" t="s">
        <v>164</v>
      </c>
    </row>
    <row r="464" s="12" customFormat="1">
      <c r="B464" s="244"/>
      <c r="C464" s="245"/>
      <c r="D464" s="235" t="s">
        <v>173</v>
      </c>
      <c r="E464" s="246" t="s">
        <v>21</v>
      </c>
      <c r="F464" s="247" t="s">
        <v>21</v>
      </c>
      <c r="G464" s="245"/>
      <c r="H464" s="248">
        <v>0</v>
      </c>
      <c r="I464" s="249"/>
      <c r="J464" s="245"/>
      <c r="K464" s="245"/>
      <c r="L464" s="250"/>
      <c r="M464" s="251"/>
      <c r="N464" s="252"/>
      <c r="O464" s="252"/>
      <c r="P464" s="252"/>
      <c r="Q464" s="252"/>
      <c r="R464" s="252"/>
      <c r="S464" s="252"/>
      <c r="T464" s="253"/>
      <c r="AT464" s="254" t="s">
        <v>173</v>
      </c>
      <c r="AU464" s="254" t="s">
        <v>82</v>
      </c>
      <c r="AV464" s="12" t="s">
        <v>82</v>
      </c>
      <c r="AW464" s="12" t="s">
        <v>35</v>
      </c>
      <c r="AX464" s="12" t="s">
        <v>72</v>
      </c>
      <c r="AY464" s="254" t="s">
        <v>164</v>
      </c>
    </row>
    <row r="465" s="12" customFormat="1">
      <c r="B465" s="244"/>
      <c r="C465" s="245"/>
      <c r="D465" s="235" t="s">
        <v>173</v>
      </c>
      <c r="E465" s="246" t="s">
        <v>21</v>
      </c>
      <c r="F465" s="247" t="s">
        <v>21</v>
      </c>
      <c r="G465" s="245"/>
      <c r="H465" s="248">
        <v>0</v>
      </c>
      <c r="I465" s="249"/>
      <c r="J465" s="245"/>
      <c r="K465" s="245"/>
      <c r="L465" s="250"/>
      <c r="M465" s="251"/>
      <c r="N465" s="252"/>
      <c r="O465" s="252"/>
      <c r="P465" s="252"/>
      <c r="Q465" s="252"/>
      <c r="R465" s="252"/>
      <c r="S465" s="252"/>
      <c r="T465" s="253"/>
      <c r="AT465" s="254" t="s">
        <v>173</v>
      </c>
      <c r="AU465" s="254" t="s">
        <v>82</v>
      </c>
      <c r="AV465" s="12" t="s">
        <v>82</v>
      </c>
      <c r="AW465" s="12" t="s">
        <v>35</v>
      </c>
      <c r="AX465" s="12" t="s">
        <v>72</v>
      </c>
      <c r="AY465" s="254" t="s">
        <v>164</v>
      </c>
    </row>
    <row r="466" s="11" customFormat="1">
      <c r="B466" s="233"/>
      <c r="C466" s="234"/>
      <c r="D466" s="235" t="s">
        <v>173</v>
      </c>
      <c r="E466" s="236" t="s">
        <v>21</v>
      </c>
      <c r="F466" s="237" t="s">
        <v>323</v>
      </c>
      <c r="G466" s="234"/>
      <c r="H466" s="236" t="s">
        <v>21</v>
      </c>
      <c r="I466" s="238"/>
      <c r="J466" s="234"/>
      <c r="K466" s="234"/>
      <c r="L466" s="239"/>
      <c r="M466" s="240"/>
      <c r="N466" s="241"/>
      <c r="O466" s="241"/>
      <c r="P466" s="241"/>
      <c r="Q466" s="241"/>
      <c r="R466" s="241"/>
      <c r="S466" s="241"/>
      <c r="T466" s="242"/>
      <c r="AT466" s="243" t="s">
        <v>173</v>
      </c>
      <c r="AU466" s="243" t="s">
        <v>82</v>
      </c>
      <c r="AV466" s="11" t="s">
        <v>80</v>
      </c>
      <c r="AW466" s="11" t="s">
        <v>35</v>
      </c>
      <c r="AX466" s="11" t="s">
        <v>72</v>
      </c>
      <c r="AY466" s="243" t="s">
        <v>164</v>
      </c>
    </row>
    <row r="467" s="11" customFormat="1">
      <c r="B467" s="233"/>
      <c r="C467" s="234"/>
      <c r="D467" s="235" t="s">
        <v>173</v>
      </c>
      <c r="E467" s="236" t="s">
        <v>21</v>
      </c>
      <c r="F467" s="237" t="s">
        <v>581</v>
      </c>
      <c r="G467" s="234"/>
      <c r="H467" s="236" t="s">
        <v>21</v>
      </c>
      <c r="I467" s="238"/>
      <c r="J467" s="234"/>
      <c r="K467" s="234"/>
      <c r="L467" s="239"/>
      <c r="M467" s="240"/>
      <c r="N467" s="241"/>
      <c r="O467" s="241"/>
      <c r="P467" s="241"/>
      <c r="Q467" s="241"/>
      <c r="R467" s="241"/>
      <c r="S467" s="241"/>
      <c r="T467" s="242"/>
      <c r="AT467" s="243" t="s">
        <v>173</v>
      </c>
      <c r="AU467" s="243" t="s">
        <v>82</v>
      </c>
      <c r="AV467" s="11" t="s">
        <v>80</v>
      </c>
      <c r="AW467" s="11" t="s">
        <v>35</v>
      </c>
      <c r="AX467" s="11" t="s">
        <v>72</v>
      </c>
      <c r="AY467" s="243" t="s">
        <v>164</v>
      </c>
    </row>
    <row r="468" s="12" customFormat="1">
      <c r="B468" s="244"/>
      <c r="C468" s="245"/>
      <c r="D468" s="235" t="s">
        <v>173</v>
      </c>
      <c r="E468" s="246" t="s">
        <v>21</v>
      </c>
      <c r="F468" s="247" t="s">
        <v>1293</v>
      </c>
      <c r="G468" s="245"/>
      <c r="H468" s="248">
        <v>489</v>
      </c>
      <c r="I468" s="249"/>
      <c r="J468" s="245"/>
      <c r="K468" s="245"/>
      <c r="L468" s="250"/>
      <c r="M468" s="251"/>
      <c r="N468" s="252"/>
      <c r="O468" s="252"/>
      <c r="P468" s="252"/>
      <c r="Q468" s="252"/>
      <c r="R468" s="252"/>
      <c r="S468" s="252"/>
      <c r="T468" s="253"/>
      <c r="AT468" s="254" t="s">
        <v>173</v>
      </c>
      <c r="AU468" s="254" t="s">
        <v>82</v>
      </c>
      <c r="AV468" s="12" t="s">
        <v>82</v>
      </c>
      <c r="AW468" s="12" t="s">
        <v>35</v>
      </c>
      <c r="AX468" s="12" t="s">
        <v>72</v>
      </c>
      <c r="AY468" s="254" t="s">
        <v>164</v>
      </c>
    </row>
    <row r="469" s="11" customFormat="1">
      <c r="B469" s="233"/>
      <c r="C469" s="234"/>
      <c r="D469" s="235" t="s">
        <v>173</v>
      </c>
      <c r="E469" s="236" t="s">
        <v>21</v>
      </c>
      <c r="F469" s="237" t="s">
        <v>583</v>
      </c>
      <c r="G469" s="234"/>
      <c r="H469" s="236" t="s">
        <v>21</v>
      </c>
      <c r="I469" s="238"/>
      <c r="J469" s="234"/>
      <c r="K469" s="234"/>
      <c r="L469" s="239"/>
      <c r="M469" s="240"/>
      <c r="N469" s="241"/>
      <c r="O469" s="241"/>
      <c r="P469" s="241"/>
      <c r="Q469" s="241"/>
      <c r="R469" s="241"/>
      <c r="S469" s="241"/>
      <c r="T469" s="242"/>
      <c r="AT469" s="243" t="s">
        <v>173</v>
      </c>
      <c r="AU469" s="243" t="s">
        <v>82</v>
      </c>
      <c r="AV469" s="11" t="s">
        <v>80</v>
      </c>
      <c r="AW469" s="11" t="s">
        <v>35</v>
      </c>
      <c r="AX469" s="11" t="s">
        <v>72</v>
      </c>
      <c r="AY469" s="243" t="s">
        <v>164</v>
      </c>
    </row>
    <row r="470" s="11" customFormat="1">
      <c r="B470" s="233"/>
      <c r="C470" s="234"/>
      <c r="D470" s="235" t="s">
        <v>173</v>
      </c>
      <c r="E470" s="236" t="s">
        <v>21</v>
      </c>
      <c r="F470" s="237" t="s">
        <v>584</v>
      </c>
      <c r="G470" s="234"/>
      <c r="H470" s="236" t="s">
        <v>21</v>
      </c>
      <c r="I470" s="238"/>
      <c r="J470" s="234"/>
      <c r="K470" s="234"/>
      <c r="L470" s="239"/>
      <c r="M470" s="240"/>
      <c r="N470" s="241"/>
      <c r="O470" s="241"/>
      <c r="P470" s="241"/>
      <c r="Q470" s="241"/>
      <c r="R470" s="241"/>
      <c r="S470" s="241"/>
      <c r="T470" s="242"/>
      <c r="AT470" s="243" t="s">
        <v>173</v>
      </c>
      <c r="AU470" s="243" t="s">
        <v>82</v>
      </c>
      <c r="AV470" s="11" t="s">
        <v>80</v>
      </c>
      <c r="AW470" s="11" t="s">
        <v>35</v>
      </c>
      <c r="AX470" s="11" t="s">
        <v>72</v>
      </c>
      <c r="AY470" s="243" t="s">
        <v>164</v>
      </c>
    </row>
    <row r="471" s="14" customFormat="1">
      <c r="B471" s="276"/>
      <c r="C471" s="277"/>
      <c r="D471" s="235" t="s">
        <v>173</v>
      </c>
      <c r="E471" s="278" t="s">
        <v>21</v>
      </c>
      <c r="F471" s="279" t="s">
        <v>330</v>
      </c>
      <c r="G471" s="277"/>
      <c r="H471" s="280">
        <v>489</v>
      </c>
      <c r="I471" s="281"/>
      <c r="J471" s="277"/>
      <c r="K471" s="277"/>
      <c r="L471" s="282"/>
      <c r="M471" s="283"/>
      <c r="N471" s="284"/>
      <c r="O471" s="284"/>
      <c r="P471" s="284"/>
      <c r="Q471" s="284"/>
      <c r="R471" s="284"/>
      <c r="S471" s="284"/>
      <c r="T471" s="285"/>
      <c r="AT471" s="286" t="s">
        <v>173</v>
      </c>
      <c r="AU471" s="286" t="s">
        <v>82</v>
      </c>
      <c r="AV471" s="14" t="s">
        <v>185</v>
      </c>
      <c r="AW471" s="14" t="s">
        <v>35</v>
      </c>
      <c r="AX471" s="14" t="s">
        <v>72</v>
      </c>
      <c r="AY471" s="286" t="s">
        <v>164</v>
      </c>
    </row>
    <row r="472" s="11" customFormat="1">
      <c r="B472" s="233"/>
      <c r="C472" s="234"/>
      <c r="D472" s="235" t="s">
        <v>173</v>
      </c>
      <c r="E472" s="236" t="s">
        <v>21</v>
      </c>
      <c r="F472" s="237" t="s">
        <v>1292</v>
      </c>
      <c r="G472" s="234"/>
      <c r="H472" s="236" t="s">
        <v>21</v>
      </c>
      <c r="I472" s="238"/>
      <c r="J472" s="234"/>
      <c r="K472" s="234"/>
      <c r="L472" s="239"/>
      <c r="M472" s="240"/>
      <c r="N472" s="241"/>
      <c r="O472" s="241"/>
      <c r="P472" s="241"/>
      <c r="Q472" s="241"/>
      <c r="R472" s="241"/>
      <c r="S472" s="241"/>
      <c r="T472" s="242"/>
      <c r="AT472" s="243" t="s">
        <v>173</v>
      </c>
      <c r="AU472" s="243" t="s">
        <v>82</v>
      </c>
      <c r="AV472" s="11" t="s">
        <v>80</v>
      </c>
      <c r="AW472" s="11" t="s">
        <v>35</v>
      </c>
      <c r="AX472" s="11" t="s">
        <v>72</v>
      </c>
      <c r="AY472" s="243" t="s">
        <v>164</v>
      </c>
    </row>
    <row r="473" s="11" customFormat="1">
      <c r="B473" s="233"/>
      <c r="C473" s="234"/>
      <c r="D473" s="235" t="s">
        <v>173</v>
      </c>
      <c r="E473" s="236" t="s">
        <v>21</v>
      </c>
      <c r="F473" s="237" t="s">
        <v>258</v>
      </c>
      <c r="G473" s="234"/>
      <c r="H473" s="236" t="s">
        <v>21</v>
      </c>
      <c r="I473" s="238"/>
      <c r="J473" s="234"/>
      <c r="K473" s="234"/>
      <c r="L473" s="239"/>
      <c r="M473" s="240"/>
      <c r="N473" s="241"/>
      <c r="O473" s="241"/>
      <c r="P473" s="241"/>
      <c r="Q473" s="241"/>
      <c r="R473" s="241"/>
      <c r="S473" s="241"/>
      <c r="T473" s="242"/>
      <c r="AT473" s="243" t="s">
        <v>173</v>
      </c>
      <c r="AU473" s="243" t="s">
        <v>82</v>
      </c>
      <c r="AV473" s="11" t="s">
        <v>80</v>
      </c>
      <c r="AW473" s="11" t="s">
        <v>35</v>
      </c>
      <c r="AX473" s="11" t="s">
        <v>72</v>
      </c>
      <c r="AY473" s="243" t="s">
        <v>164</v>
      </c>
    </row>
    <row r="474" s="11" customFormat="1">
      <c r="B474" s="233"/>
      <c r="C474" s="234"/>
      <c r="D474" s="235" t="s">
        <v>173</v>
      </c>
      <c r="E474" s="236" t="s">
        <v>21</v>
      </c>
      <c r="F474" s="237" t="s">
        <v>698</v>
      </c>
      <c r="G474" s="234"/>
      <c r="H474" s="236" t="s">
        <v>21</v>
      </c>
      <c r="I474" s="238"/>
      <c r="J474" s="234"/>
      <c r="K474" s="234"/>
      <c r="L474" s="239"/>
      <c r="M474" s="240"/>
      <c r="N474" s="241"/>
      <c r="O474" s="241"/>
      <c r="P474" s="241"/>
      <c r="Q474" s="241"/>
      <c r="R474" s="241"/>
      <c r="S474" s="241"/>
      <c r="T474" s="242"/>
      <c r="AT474" s="243" t="s">
        <v>173</v>
      </c>
      <c r="AU474" s="243" t="s">
        <v>82</v>
      </c>
      <c r="AV474" s="11" t="s">
        <v>80</v>
      </c>
      <c r="AW474" s="11" t="s">
        <v>35</v>
      </c>
      <c r="AX474" s="11" t="s">
        <v>72</v>
      </c>
      <c r="AY474" s="243" t="s">
        <v>164</v>
      </c>
    </row>
    <row r="475" s="12" customFormat="1">
      <c r="B475" s="244"/>
      <c r="C475" s="245"/>
      <c r="D475" s="235" t="s">
        <v>173</v>
      </c>
      <c r="E475" s="246" t="s">
        <v>21</v>
      </c>
      <c r="F475" s="247" t="s">
        <v>1326</v>
      </c>
      <c r="G475" s="245"/>
      <c r="H475" s="248">
        <v>1.28</v>
      </c>
      <c r="I475" s="249"/>
      <c r="J475" s="245"/>
      <c r="K475" s="245"/>
      <c r="L475" s="250"/>
      <c r="M475" s="251"/>
      <c r="N475" s="252"/>
      <c r="O475" s="252"/>
      <c r="P475" s="252"/>
      <c r="Q475" s="252"/>
      <c r="R475" s="252"/>
      <c r="S475" s="252"/>
      <c r="T475" s="253"/>
      <c r="AT475" s="254" t="s">
        <v>173</v>
      </c>
      <c r="AU475" s="254" t="s">
        <v>82</v>
      </c>
      <c r="AV475" s="12" t="s">
        <v>82</v>
      </c>
      <c r="AW475" s="12" t="s">
        <v>35</v>
      </c>
      <c r="AX475" s="12" t="s">
        <v>72</v>
      </c>
      <c r="AY475" s="254" t="s">
        <v>164</v>
      </c>
    </row>
    <row r="476" s="14" customFormat="1">
      <c r="B476" s="276"/>
      <c r="C476" s="277"/>
      <c r="D476" s="235" t="s">
        <v>173</v>
      </c>
      <c r="E476" s="278" t="s">
        <v>21</v>
      </c>
      <c r="F476" s="279" t="s">
        <v>330</v>
      </c>
      <c r="G476" s="277"/>
      <c r="H476" s="280">
        <v>1.28</v>
      </c>
      <c r="I476" s="281"/>
      <c r="J476" s="277"/>
      <c r="K476" s="277"/>
      <c r="L476" s="282"/>
      <c r="M476" s="283"/>
      <c r="N476" s="284"/>
      <c r="O476" s="284"/>
      <c r="P476" s="284"/>
      <c r="Q476" s="284"/>
      <c r="R476" s="284"/>
      <c r="S476" s="284"/>
      <c r="T476" s="285"/>
      <c r="AT476" s="286" t="s">
        <v>173</v>
      </c>
      <c r="AU476" s="286" t="s">
        <v>82</v>
      </c>
      <c r="AV476" s="14" t="s">
        <v>185</v>
      </c>
      <c r="AW476" s="14" t="s">
        <v>35</v>
      </c>
      <c r="AX476" s="14" t="s">
        <v>72</v>
      </c>
      <c r="AY476" s="286" t="s">
        <v>164</v>
      </c>
    </row>
    <row r="477" s="12" customFormat="1">
      <c r="B477" s="244"/>
      <c r="C477" s="245"/>
      <c r="D477" s="235" t="s">
        <v>173</v>
      </c>
      <c r="E477" s="246" t="s">
        <v>21</v>
      </c>
      <c r="F477" s="247" t="s">
        <v>21</v>
      </c>
      <c r="G477" s="245"/>
      <c r="H477" s="248">
        <v>0</v>
      </c>
      <c r="I477" s="249"/>
      <c r="J477" s="245"/>
      <c r="K477" s="245"/>
      <c r="L477" s="250"/>
      <c r="M477" s="251"/>
      <c r="N477" s="252"/>
      <c r="O477" s="252"/>
      <c r="P477" s="252"/>
      <c r="Q477" s="252"/>
      <c r="R477" s="252"/>
      <c r="S477" s="252"/>
      <c r="T477" s="253"/>
      <c r="AT477" s="254" t="s">
        <v>173</v>
      </c>
      <c r="AU477" s="254" t="s">
        <v>82</v>
      </c>
      <c r="AV477" s="12" t="s">
        <v>82</v>
      </c>
      <c r="AW477" s="12" t="s">
        <v>35</v>
      </c>
      <c r="AX477" s="12" t="s">
        <v>72</v>
      </c>
      <c r="AY477" s="254" t="s">
        <v>164</v>
      </c>
    </row>
    <row r="478" s="12" customFormat="1">
      <c r="B478" s="244"/>
      <c r="C478" s="245"/>
      <c r="D478" s="235" t="s">
        <v>173</v>
      </c>
      <c r="E478" s="246" t="s">
        <v>21</v>
      </c>
      <c r="F478" s="247" t="s">
        <v>21</v>
      </c>
      <c r="G478" s="245"/>
      <c r="H478" s="248">
        <v>0</v>
      </c>
      <c r="I478" s="249"/>
      <c r="J478" s="245"/>
      <c r="K478" s="245"/>
      <c r="L478" s="250"/>
      <c r="M478" s="251"/>
      <c r="N478" s="252"/>
      <c r="O478" s="252"/>
      <c r="P478" s="252"/>
      <c r="Q478" s="252"/>
      <c r="R478" s="252"/>
      <c r="S478" s="252"/>
      <c r="T478" s="253"/>
      <c r="AT478" s="254" t="s">
        <v>173</v>
      </c>
      <c r="AU478" s="254" t="s">
        <v>82</v>
      </c>
      <c r="AV478" s="12" t="s">
        <v>82</v>
      </c>
      <c r="AW478" s="12" t="s">
        <v>35</v>
      </c>
      <c r="AX478" s="12" t="s">
        <v>72</v>
      </c>
      <c r="AY478" s="254" t="s">
        <v>164</v>
      </c>
    </row>
    <row r="479" s="12" customFormat="1">
      <c r="B479" s="244"/>
      <c r="C479" s="245"/>
      <c r="D479" s="235" t="s">
        <v>173</v>
      </c>
      <c r="E479" s="246" t="s">
        <v>21</v>
      </c>
      <c r="F479" s="247" t="s">
        <v>21</v>
      </c>
      <c r="G479" s="245"/>
      <c r="H479" s="248">
        <v>0</v>
      </c>
      <c r="I479" s="249"/>
      <c r="J479" s="245"/>
      <c r="K479" s="245"/>
      <c r="L479" s="250"/>
      <c r="M479" s="251"/>
      <c r="N479" s="252"/>
      <c r="O479" s="252"/>
      <c r="P479" s="252"/>
      <c r="Q479" s="252"/>
      <c r="R479" s="252"/>
      <c r="S479" s="252"/>
      <c r="T479" s="253"/>
      <c r="AT479" s="254" t="s">
        <v>173</v>
      </c>
      <c r="AU479" s="254" t="s">
        <v>82</v>
      </c>
      <c r="AV479" s="12" t="s">
        <v>82</v>
      </c>
      <c r="AW479" s="12" t="s">
        <v>35</v>
      </c>
      <c r="AX479" s="12" t="s">
        <v>72</v>
      </c>
      <c r="AY479" s="254" t="s">
        <v>164</v>
      </c>
    </row>
    <row r="480" s="13" customFormat="1">
      <c r="B480" s="255"/>
      <c r="C480" s="256"/>
      <c r="D480" s="235" t="s">
        <v>173</v>
      </c>
      <c r="E480" s="257" t="s">
        <v>21</v>
      </c>
      <c r="F480" s="258" t="s">
        <v>177</v>
      </c>
      <c r="G480" s="256"/>
      <c r="H480" s="259">
        <v>490.27999999999997</v>
      </c>
      <c r="I480" s="260"/>
      <c r="J480" s="256"/>
      <c r="K480" s="256"/>
      <c r="L480" s="261"/>
      <c r="M480" s="262"/>
      <c r="N480" s="263"/>
      <c r="O480" s="263"/>
      <c r="P480" s="263"/>
      <c r="Q480" s="263"/>
      <c r="R480" s="263"/>
      <c r="S480" s="263"/>
      <c r="T480" s="264"/>
      <c r="AT480" s="265" t="s">
        <v>173</v>
      </c>
      <c r="AU480" s="265" t="s">
        <v>82</v>
      </c>
      <c r="AV480" s="13" t="s">
        <v>171</v>
      </c>
      <c r="AW480" s="13" t="s">
        <v>35</v>
      </c>
      <c r="AX480" s="13" t="s">
        <v>80</v>
      </c>
      <c r="AY480" s="265" t="s">
        <v>164</v>
      </c>
    </row>
    <row r="481" s="1" customFormat="1" ht="38.25" customHeight="1">
      <c r="B481" s="46"/>
      <c r="C481" s="266" t="s">
        <v>497</v>
      </c>
      <c r="D481" s="266" t="s">
        <v>238</v>
      </c>
      <c r="E481" s="267" t="s">
        <v>586</v>
      </c>
      <c r="F481" s="268" t="s">
        <v>587</v>
      </c>
      <c r="G481" s="269" t="s">
        <v>300</v>
      </c>
      <c r="H481" s="270">
        <v>490.27999999999997</v>
      </c>
      <c r="I481" s="271"/>
      <c r="J481" s="272">
        <f>ROUND(I481*H481,2)</f>
        <v>0</v>
      </c>
      <c r="K481" s="268" t="s">
        <v>21</v>
      </c>
      <c r="L481" s="273"/>
      <c r="M481" s="274" t="s">
        <v>21</v>
      </c>
      <c r="N481" s="275" t="s">
        <v>43</v>
      </c>
      <c r="O481" s="47"/>
      <c r="P481" s="230">
        <f>O481*H481</f>
        <v>0</v>
      </c>
      <c r="Q481" s="230">
        <v>0.001</v>
      </c>
      <c r="R481" s="230">
        <f>Q481*H481</f>
        <v>0.49027999999999999</v>
      </c>
      <c r="S481" s="230">
        <v>0</v>
      </c>
      <c r="T481" s="231">
        <f>S481*H481</f>
        <v>0</v>
      </c>
      <c r="AR481" s="24" t="s">
        <v>370</v>
      </c>
      <c r="AT481" s="24" t="s">
        <v>238</v>
      </c>
      <c r="AU481" s="24" t="s">
        <v>82</v>
      </c>
      <c r="AY481" s="24" t="s">
        <v>164</v>
      </c>
      <c r="BE481" s="232">
        <f>IF(N481="základní",J481,0)</f>
        <v>0</v>
      </c>
      <c r="BF481" s="232">
        <f>IF(N481="snížená",J481,0)</f>
        <v>0</v>
      </c>
      <c r="BG481" s="232">
        <f>IF(N481="zákl. přenesená",J481,0)</f>
        <v>0</v>
      </c>
      <c r="BH481" s="232">
        <f>IF(N481="sníž. přenesená",J481,0)</f>
        <v>0</v>
      </c>
      <c r="BI481" s="232">
        <f>IF(N481="nulová",J481,0)</f>
        <v>0</v>
      </c>
      <c r="BJ481" s="24" t="s">
        <v>80</v>
      </c>
      <c r="BK481" s="232">
        <f>ROUND(I481*H481,2)</f>
        <v>0</v>
      </c>
      <c r="BL481" s="24" t="s">
        <v>193</v>
      </c>
      <c r="BM481" s="24" t="s">
        <v>1378</v>
      </c>
    </row>
    <row r="482" s="11" customFormat="1">
      <c r="B482" s="233"/>
      <c r="C482" s="234"/>
      <c r="D482" s="235" t="s">
        <v>173</v>
      </c>
      <c r="E482" s="236" t="s">
        <v>21</v>
      </c>
      <c r="F482" s="237" t="s">
        <v>579</v>
      </c>
      <c r="G482" s="234"/>
      <c r="H482" s="236" t="s">
        <v>21</v>
      </c>
      <c r="I482" s="238"/>
      <c r="J482" s="234"/>
      <c r="K482" s="234"/>
      <c r="L482" s="239"/>
      <c r="M482" s="240"/>
      <c r="N482" s="241"/>
      <c r="O482" s="241"/>
      <c r="P482" s="241"/>
      <c r="Q482" s="241"/>
      <c r="R482" s="241"/>
      <c r="S482" s="241"/>
      <c r="T482" s="242"/>
      <c r="AT482" s="243" t="s">
        <v>173</v>
      </c>
      <c r="AU482" s="243" t="s">
        <v>82</v>
      </c>
      <c r="AV482" s="11" t="s">
        <v>80</v>
      </c>
      <c r="AW482" s="11" t="s">
        <v>35</v>
      </c>
      <c r="AX482" s="11" t="s">
        <v>72</v>
      </c>
      <c r="AY482" s="243" t="s">
        <v>164</v>
      </c>
    </row>
    <row r="483" s="11" customFormat="1">
      <c r="B483" s="233"/>
      <c r="C483" s="234"/>
      <c r="D483" s="235" t="s">
        <v>173</v>
      </c>
      <c r="E483" s="236" t="s">
        <v>21</v>
      </c>
      <c r="F483" s="237" t="s">
        <v>1292</v>
      </c>
      <c r="G483" s="234"/>
      <c r="H483" s="236" t="s">
        <v>21</v>
      </c>
      <c r="I483" s="238"/>
      <c r="J483" s="234"/>
      <c r="K483" s="234"/>
      <c r="L483" s="239"/>
      <c r="M483" s="240"/>
      <c r="N483" s="241"/>
      <c r="O483" s="241"/>
      <c r="P483" s="241"/>
      <c r="Q483" s="241"/>
      <c r="R483" s="241"/>
      <c r="S483" s="241"/>
      <c r="T483" s="242"/>
      <c r="AT483" s="243" t="s">
        <v>173</v>
      </c>
      <c r="AU483" s="243" t="s">
        <v>82</v>
      </c>
      <c r="AV483" s="11" t="s">
        <v>80</v>
      </c>
      <c r="AW483" s="11" t="s">
        <v>35</v>
      </c>
      <c r="AX483" s="11" t="s">
        <v>72</v>
      </c>
      <c r="AY483" s="243" t="s">
        <v>164</v>
      </c>
    </row>
    <row r="484" s="12" customFormat="1">
      <c r="B484" s="244"/>
      <c r="C484" s="245"/>
      <c r="D484" s="235" t="s">
        <v>173</v>
      </c>
      <c r="E484" s="246" t="s">
        <v>21</v>
      </c>
      <c r="F484" s="247" t="s">
        <v>21</v>
      </c>
      <c r="G484" s="245"/>
      <c r="H484" s="248">
        <v>0</v>
      </c>
      <c r="I484" s="249"/>
      <c r="J484" s="245"/>
      <c r="K484" s="245"/>
      <c r="L484" s="250"/>
      <c r="M484" s="251"/>
      <c r="N484" s="252"/>
      <c r="O484" s="252"/>
      <c r="P484" s="252"/>
      <c r="Q484" s="252"/>
      <c r="R484" s="252"/>
      <c r="S484" s="252"/>
      <c r="T484" s="253"/>
      <c r="AT484" s="254" t="s">
        <v>173</v>
      </c>
      <c r="AU484" s="254" t="s">
        <v>82</v>
      </c>
      <c r="AV484" s="12" t="s">
        <v>82</v>
      </c>
      <c r="AW484" s="12" t="s">
        <v>35</v>
      </c>
      <c r="AX484" s="12" t="s">
        <v>72</v>
      </c>
      <c r="AY484" s="254" t="s">
        <v>164</v>
      </c>
    </row>
    <row r="485" s="12" customFormat="1">
      <c r="B485" s="244"/>
      <c r="C485" s="245"/>
      <c r="D485" s="235" t="s">
        <v>173</v>
      </c>
      <c r="E485" s="246" t="s">
        <v>21</v>
      </c>
      <c r="F485" s="247" t="s">
        <v>21</v>
      </c>
      <c r="G485" s="245"/>
      <c r="H485" s="248">
        <v>0</v>
      </c>
      <c r="I485" s="249"/>
      <c r="J485" s="245"/>
      <c r="K485" s="245"/>
      <c r="L485" s="250"/>
      <c r="M485" s="251"/>
      <c r="N485" s="252"/>
      <c r="O485" s="252"/>
      <c r="P485" s="252"/>
      <c r="Q485" s="252"/>
      <c r="R485" s="252"/>
      <c r="S485" s="252"/>
      <c r="T485" s="253"/>
      <c r="AT485" s="254" t="s">
        <v>173</v>
      </c>
      <c r="AU485" s="254" t="s">
        <v>82</v>
      </c>
      <c r="AV485" s="12" t="s">
        <v>82</v>
      </c>
      <c r="AW485" s="12" t="s">
        <v>35</v>
      </c>
      <c r="AX485" s="12" t="s">
        <v>72</v>
      </c>
      <c r="AY485" s="254" t="s">
        <v>164</v>
      </c>
    </row>
    <row r="486" s="11" customFormat="1">
      <c r="B486" s="233"/>
      <c r="C486" s="234"/>
      <c r="D486" s="235" t="s">
        <v>173</v>
      </c>
      <c r="E486" s="236" t="s">
        <v>21</v>
      </c>
      <c r="F486" s="237" t="s">
        <v>323</v>
      </c>
      <c r="G486" s="234"/>
      <c r="H486" s="236" t="s">
        <v>21</v>
      </c>
      <c r="I486" s="238"/>
      <c r="J486" s="234"/>
      <c r="K486" s="234"/>
      <c r="L486" s="239"/>
      <c r="M486" s="240"/>
      <c r="N486" s="241"/>
      <c r="O486" s="241"/>
      <c r="P486" s="241"/>
      <c r="Q486" s="241"/>
      <c r="R486" s="241"/>
      <c r="S486" s="241"/>
      <c r="T486" s="242"/>
      <c r="AT486" s="243" t="s">
        <v>173</v>
      </c>
      <c r="AU486" s="243" t="s">
        <v>82</v>
      </c>
      <c r="AV486" s="11" t="s">
        <v>80</v>
      </c>
      <c r="AW486" s="11" t="s">
        <v>35</v>
      </c>
      <c r="AX486" s="11" t="s">
        <v>72</v>
      </c>
      <c r="AY486" s="243" t="s">
        <v>164</v>
      </c>
    </row>
    <row r="487" s="11" customFormat="1">
      <c r="B487" s="233"/>
      <c r="C487" s="234"/>
      <c r="D487" s="235" t="s">
        <v>173</v>
      </c>
      <c r="E487" s="236" t="s">
        <v>21</v>
      </c>
      <c r="F487" s="237" t="s">
        <v>581</v>
      </c>
      <c r="G487" s="234"/>
      <c r="H487" s="236" t="s">
        <v>21</v>
      </c>
      <c r="I487" s="238"/>
      <c r="J487" s="234"/>
      <c r="K487" s="234"/>
      <c r="L487" s="239"/>
      <c r="M487" s="240"/>
      <c r="N487" s="241"/>
      <c r="O487" s="241"/>
      <c r="P487" s="241"/>
      <c r="Q487" s="241"/>
      <c r="R487" s="241"/>
      <c r="S487" s="241"/>
      <c r="T487" s="242"/>
      <c r="AT487" s="243" t="s">
        <v>173</v>
      </c>
      <c r="AU487" s="243" t="s">
        <v>82</v>
      </c>
      <c r="AV487" s="11" t="s">
        <v>80</v>
      </c>
      <c r="AW487" s="11" t="s">
        <v>35</v>
      </c>
      <c r="AX487" s="11" t="s">
        <v>72</v>
      </c>
      <c r="AY487" s="243" t="s">
        <v>164</v>
      </c>
    </row>
    <row r="488" s="12" customFormat="1">
      <c r="B488" s="244"/>
      <c r="C488" s="245"/>
      <c r="D488" s="235" t="s">
        <v>173</v>
      </c>
      <c r="E488" s="246" t="s">
        <v>21</v>
      </c>
      <c r="F488" s="247" t="s">
        <v>1379</v>
      </c>
      <c r="G488" s="245"/>
      <c r="H488" s="248">
        <v>489</v>
      </c>
      <c r="I488" s="249"/>
      <c r="J488" s="245"/>
      <c r="K488" s="245"/>
      <c r="L488" s="250"/>
      <c r="M488" s="251"/>
      <c r="N488" s="252"/>
      <c r="O488" s="252"/>
      <c r="P488" s="252"/>
      <c r="Q488" s="252"/>
      <c r="R488" s="252"/>
      <c r="S488" s="252"/>
      <c r="T488" s="253"/>
      <c r="AT488" s="254" t="s">
        <v>173</v>
      </c>
      <c r="AU488" s="254" t="s">
        <v>82</v>
      </c>
      <c r="AV488" s="12" t="s">
        <v>82</v>
      </c>
      <c r="AW488" s="12" t="s">
        <v>35</v>
      </c>
      <c r="AX488" s="12" t="s">
        <v>72</v>
      </c>
      <c r="AY488" s="254" t="s">
        <v>164</v>
      </c>
    </row>
    <row r="489" s="11" customFormat="1">
      <c r="B489" s="233"/>
      <c r="C489" s="234"/>
      <c r="D489" s="235" t="s">
        <v>173</v>
      </c>
      <c r="E489" s="236" t="s">
        <v>21</v>
      </c>
      <c r="F489" s="237" t="s">
        <v>583</v>
      </c>
      <c r="G489" s="234"/>
      <c r="H489" s="236" t="s">
        <v>21</v>
      </c>
      <c r="I489" s="238"/>
      <c r="J489" s="234"/>
      <c r="K489" s="234"/>
      <c r="L489" s="239"/>
      <c r="M489" s="240"/>
      <c r="N489" s="241"/>
      <c r="O489" s="241"/>
      <c r="P489" s="241"/>
      <c r="Q489" s="241"/>
      <c r="R489" s="241"/>
      <c r="S489" s="241"/>
      <c r="T489" s="242"/>
      <c r="AT489" s="243" t="s">
        <v>173</v>
      </c>
      <c r="AU489" s="243" t="s">
        <v>82</v>
      </c>
      <c r="AV489" s="11" t="s">
        <v>80</v>
      </c>
      <c r="AW489" s="11" t="s">
        <v>35</v>
      </c>
      <c r="AX489" s="11" t="s">
        <v>72</v>
      </c>
      <c r="AY489" s="243" t="s">
        <v>164</v>
      </c>
    </row>
    <row r="490" s="11" customFormat="1">
      <c r="B490" s="233"/>
      <c r="C490" s="234"/>
      <c r="D490" s="235" t="s">
        <v>173</v>
      </c>
      <c r="E490" s="236" t="s">
        <v>21</v>
      </c>
      <c r="F490" s="237" t="s">
        <v>584</v>
      </c>
      <c r="G490" s="234"/>
      <c r="H490" s="236" t="s">
        <v>21</v>
      </c>
      <c r="I490" s="238"/>
      <c r="J490" s="234"/>
      <c r="K490" s="234"/>
      <c r="L490" s="239"/>
      <c r="M490" s="240"/>
      <c r="N490" s="241"/>
      <c r="O490" s="241"/>
      <c r="P490" s="241"/>
      <c r="Q490" s="241"/>
      <c r="R490" s="241"/>
      <c r="S490" s="241"/>
      <c r="T490" s="242"/>
      <c r="AT490" s="243" t="s">
        <v>173</v>
      </c>
      <c r="AU490" s="243" t="s">
        <v>82</v>
      </c>
      <c r="AV490" s="11" t="s">
        <v>80</v>
      </c>
      <c r="AW490" s="11" t="s">
        <v>35</v>
      </c>
      <c r="AX490" s="11" t="s">
        <v>72</v>
      </c>
      <c r="AY490" s="243" t="s">
        <v>164</v>
      </c>
    </row>
    <row r="491" s="14" customFormat="1">
      <c r="B491" s="276"/>
      <c r="C491" s="277"/>
      <c r="D491" s="235" t="s">
        <v>173</v>
      </c>
      <c r="E491" s="278" t="s">
        <v>21</v>
      </c>
      <c r="F491" s="279" t="s">
        <v>330</v>
      </c>
      <c r="G491" s="277"/>
      <c r="H491" s="280">
        <v>489</v>
      </c>
      <c r="I491" s="281"/>
      <c r="J491" s="277"/>
      <c r="K491" s="277"/>
      <c r="L491" s="282"/>
      <c r="M491" s="283"/>
      <c r="N491" s="284"/>
      <c r="O491" s="284"/>
      <c r="P491" s="284"/>
      <c r="Q491" s="284"/>
      <c r="R491" s="284"/>
      <c r="S491" s="284"/>
      <c r="T491" s="285"/>
      <c r="AT491" s="286" t="s">
        <v>173</v>
      </c>
      <c r="AU491" s="286" t="s">
        <v>82</v>
      </c>
      <c r="AV491" s="14" t="s">
        <v>185</v>
      </c>
      <c r="AW491" s="14" t="s">
        <v>35</v>
      </c>
      <c r="AX491" s="14" t="s">
        <v>72</v>
      </c>
      <c r="AY491" s="286" t="s">
        <v>164</v>
      </c>
    </row>
    <row r="492" s="11" customFormat="1">
      <c r="B492" s="233"/>
      <c r="C492" s="234"/>
      <c r="D492" s="235" t="s">
        <v>173</v>
      </c>
      <c r="E492" s="236" t="s">
        <v>21</v>
      </c>
      <c r="F492" s="237" t="s">
        <v>1292</v>
      </c>
      <c r="G492" s="234"/>
      <c r="H492" s="236" t="s">
        <v>21</v>
      </c>
      <c r="I492" s="238"/>
      <c r="J492" s="234"/>
      <c r="K492" s="234"/>
      <c r="L492" s="239"/>
      <c r="M492" s="240"/>
      <c r="N492" s="241"/>
      <c r="O492" s="241"/>
      <c r="P492" s="241"/>
      <c r="Q492" s="241"/>
      <c r="R492" s="241"/>
      <c r="S492" s="241"/>
      <c r="T492" s="242"/>
      <c r="AT492" s="243" t="s">
        <v>173</v>
      </c>
      <c r="AU492" s="243" t="s">
        <v>82</v>
      </c>
      <c r="AV492" s="11" t="s">
        <v>80</v>
      </c>
      <c r="AW492" s="11" t="s">
        <v>35</v>
      </c>
      <c r="AX492" s="11" t="s">
        <v>72</v>
      </c>
      <c r="AY492" s="243" t="s">
        <v>164</v>
      </c>
    </row>
    <row r="493" s="11" customFormat="1">
      <c r="B493" s="233"/>
      <c r="C493" s="234"/>
      <c r="D493" s="235" t="s">
        <v>173</v>
      </c>
      <c r="E493" s="236" t="s">
        <v>21</v>
      </c>
      <c r="F493" s="237" t="s">
        <v>258</v>
      </c>
      <c r="G493" s="234"/>
      <c r="H493" s="236" t="s">
        <v>21</v>
      </c>
      <c r="I493" s="238"/>
      <c r="J493" s="234"/>
      <c r="K493" s="234"/>
      <c r="L493" s="239"/>
      <c r="M493" s="240"/>
      <c r="N493" s="241"/>
      <c r="O493" s="241"/>
      <c r="P493" s="241"/>
      <c r="Q493" s="241"/>
      <c r="R493" s="241"/>
      <c r="S493" s="241"/>
      <c r="T493" s="242"/>
      <c r="AT493" s="243" t="s">
        <v>173</v>
      </c>
      <c r="AU493" s="243" t="s">
        <v>82</v>
      </c>
      <c r="AV493" s="11" t="s">
        <v>80</v>
      </c>
      <c r="AW493" s="11" t="s">
        <v>35</v>
      </c>
      <c r="AX493" s="11" t="s">
        <v>72</v>
      </c>
      <c r="AY493" s="243" t="s">
        <v>164</v>
      </c>
    </row>
    <row r="494" s="11" customFormat="1">
      <c r="B494" s="233"/>
      <c r="C494" s="234"/>
      <c r="D494" s="235" t="s">
        <v>173</v>
      </c>
      <c r="E494" s="236" t="s">
        <v>21</v>
      </c>
      <c r="F494" s="237" t="s">
        <v>698</v>
      </c>
      <c r="G494" s="234"/>
      <c r="H494" s="236" t="s">
        <v>21</v>
      </c>
      <c r="I494" s="238"/>
      <c r="J494" s="234"/>
      <c r="K494" s="234"/>
      <c r="L494" s="239"/>
      <c r="M494" s="240"/>
      <c r="N494" s="241"/>
      <c r="O494" s="241"/>
      <c r="P494" s="241"/>
      <c r="Q494" s="241"/>
      <c r="R494" s="241"/>
      <c r="S494" s="241"/>
      <c r="T494" s="242"/>
      <c r="AT494" s="243" t="s">
        <v>173</v>
      </c>
      <c r="AU494" s="243" t="s">
        <v>82</v>
      </c>
      <c r="AV494" s="11" t="s">
        <v>80</v>
      </c>
      <c r="AW494" s="11" t="s">
        <v>35</v>
      </c>
      <c r="AX494" s="11" t="s">
        <v>72</v>
      </c>
      <c r="AY494" s="243" t="s">
        <v>164</v>
      </c>
    </row>
    <row r="495" s="12" customFormat="1">
      <c r="B495" s="244"/>
      <c r="C495" s="245"/>
      <c r="D495" s="235" t="s">
        <v>173</v>
      </c>
      <c r="E495" s="246" t="s">
        <v>21</v>
      </c>
      <c r="F495" s="247" t="s">
        <v>1380</v>
      </c>
      <c r="G495" s="245"/>
      <c r="H495" s="248">
        <v>1.28</v>
      </c>
      <c r="I495" s="249"/>
      <c r="J495" s="245"/>
      <c r="K495" s="245"/>
      <c r="L495" s="250"/>
      <c r="M495" s="251"/>
      <c r="N495" s="252"/>
      <c r="O495" s="252"/>
      <c r="P495" s="252"/>
      <c r="Q495" s="252"/>
      <c r="R495" s="252"/>
      <c r="S495" s="252"/>
      <c r="T495" s="253"/>
      <c r="AT495" s="254" t="s">
        <v>173</v>
      </c>
      <c r="AU495" s="254" t="s">
        <v>82</v>
      </c>
      <c r="AV495" s="12" t="s">
        <v>82</v>
      </c>
      <c r="AW495" s="12" t="s">
        <v>35</v>
      </c>
      <c r="AX495" s="12" t="s">
        <v>72</v>
      </c>
      <c r="AY495" s="254" t="s">
        <v>164</v>
      </c>
    </row>
    <row r="496" s="14" customFormat="1">
      <c r="B496" s="276"/>
      <c r="C496" s="277"/>
      <c r="D496" s="235" t="s">
        <v>173</v>
      </c>
      <c r="E496" s="278" t="s">
        <v>21</v>
      </c>
      <c r="F496" s="279" t="s">
        <v>330</v>
      </c>
      <c r="G496" s="277"/>
      <c r="H496" s="280">
        <v>1.28</v>
      </c>
      <c r="I496" s="281"/>
      <c r="J496" s="277"/>
      <c r="K496" s="277"/>
      <c r="L496" s="282"/>
      <c r="M496" s="283"/>
      <c r="N496" s="284"/>
      <c r="O496" s="284"/>
      <c r="P496" s="284"/>
      <c r="Q496" s="284"/>
      <c r="R496" s="284"/>
      <c r="S496" s="284"/>
      <c r="T496" s="285"/>
      <c r="AT496" s="286" t="s">
        <v>173</v>
      </c>
      <c r="AU496" s="286" t="s">
        <v>82</v>
      </c>
      <c r="AV496" s="14" t="s">
        <v>185</v>
      </c>
      <c r="AW496" s="14" t="s">
        <v>35</v>
      </c>
      <c r="AX496" s="14" t="s">
        <v>72</v>
      </c>
      <c r="AY496" s="286" t="s">
        <v>164</v>
      </c>
    </row>
    <row r="497" s="12" customFormat="1">
      <c r="B497" s="244"/>
      <c r="C497" s="245"/>
      <c r="D497" s="235" t="s">
        <v>173</v>
      </c>
      <c r="E497" s="246" t="s">
        <v>21</v>
      </c>
      <c r="F497" s="247" t="s">
        <v>21</v>
      </c>
      <c r="G497" s="245"/>
      <c r="H497" s="248">
        <v>0</v>
      </c>
      <c r="I497" s="249"/>
      <c r="J497" s="245"/>
      <c r="K497" s="245"/>
      <c r="L497" s="250"/>
      <c r="M497" s="251"/>
      <c r="N497" s="252"/>
      <c r="O497" s="252"/>
      <c r="P497" s="252"/>
      <c r="Q497" s="252"/>
      <c r="R497" s="252"/>
      <c r="S497" s="252"/>
      <c r="T497" s="253"/>
      <c r="AT497" s="254" t="s">
        <v>173</v>
      </c>
      <c r="AU497" s="254" t="s">
        <v>82</v>
      </c>
      <c r="AV497" s="12" t="s">
        <v>82</v>
      </c>
      <c r="AW497" s="12" t="s">
        <v>35</v>
      </c>
      <c r="AX497" s="12" t="s">
        <v>72</v>
      </c>
      <c r="AY497" s="254" t="s">
        <v>164</v>
      </c>
    </row>
    <row r="498" s="12" customFormat="1">
      <c r="B498" s="244"/>
      <c r="C498" s="245"/>
      <c r="D498" s="235" t="s">
        <v>173</v>
      </c>
      <c r="E498" s="246" t="s">
        <v>21</v>
      </c>
      <c r="F498" s="247" t="s">
        <v>21</v>
      </c>
      <c r="G498" s="245"/>
      <c r="H498" s="248">
        <v>0</v>
      </c>
      <c r="I498" s="249"/>
      <c r="J498" s="245"/>
      <c r="K498" s="245"/>
      <c r="L498" s="250"/>
      <c r="M498" s="251"/>
      <c r="N498" s="252"/>
      <c r="O498" s="252"/>
      <c r="P498" s="252"/>
      <c r="Q498" s="252"/>
      <c r="R498" s="252"/>
      <c r="S498" s="252"/>
      <c r="T498" s="253"/>
      <c r="AT498" s="254" t="s">
        <v>173</v>
      </c>
      <c r="AU498" s="254" t="s">
        <v>82</v>
      </c>
      <c r="AV498" s="12" t="s">
        <v>82</v>
      </c>
      <c r="AW498" s="12" t="s">
        <v>35</v>
      </c>
      <c r="AX498" s="12" t="s">
        <v>72</v>
      </c>
      <c r="AY498" s="254" t="s">
        <v>164</v>
      </c>
    </row>
    <row r="499" s="12" customFormat="1">
      <c r="B499" s="244"/>
      <c r="C499" s="245"/>
      <c r="D499" s="235" t="s">
        <v>173</v>
      </c>
      <c r="E499" s="246" t="s">
        <v>21</v>
      </c>
      <c r="F499" s="247" t="s">
        <v>21</v>
      </c>
      <c r="G499" s="245"/>
      <c r="H499" s="248">
        <v>0</v>
      </c>
      <c r="I499" s="249"/>
      <c r="J499" s="245"/>
      <c r="K499" s="245"/>
      <c r="L499" s="250"/>
      <c r="M499" s="251"/>
      <c r="N499" s="252"/>
      <c r="O499" s="252"/>
      <c r="P499" s="252"/>
      <c r="Q499" s="252"/>
      <c r="R499" s="252"/>
      <c r="S499" s="252"/>
      <c r="T499" s="253"/>
      <c r="AT499" s="254" t="s">
        <v>173</v>
      </c>
      <c r="AU499" s="254" t="s">
        <v>82</v>
      </c>
      <c r="AV499" s="12" t="s">
        <v>82</v>
      </c>
      <c r="AW499" s="12" t="s">
        <v>35</v>
      </c>
      <c r="AX499" s="12" t="s">
        <v>72</v>
      </c>
      <c r="AY499" s="254" t="s">
        <v>164</v>
      </c>
    </row>
    <row r="500" s="13" customFormat="1">
      <c r="B500" s="255"/>
      <c r="C500" s="256"/>
      <c r="D500" s="235" t="s">
        <v>173</v>
      </c>
      <c r="E500" s="257" t="s">
        <v>21</v>
      </c>
      <c r="F500" s="258" t="s">
        <v>177</v>
      </c>
      <c r="G500" s="256"/>
      <c r="H500" s="259">
        <v>490.27999999999997</v>
      </c>
      <c r="I500" s="260"/>
      <c r="J500" s="256"/>
      <c r="K500" s="256"/>
      <c r="L500" s="261"/>
      <c r="M500" s="262"/>
      <c r="N500" s="263"/>
      <c r="O500" s="263"/>
      <c r="P500" s="263"/>
      <c r="Q500" s="263"/>
      <c r="R500" s="263"/>
      <c r="S500" s="263"/>
      <c r="T500" s="264"/>
      <c r="AT500" s="265" t="s">
        <v>173</v>
      </c>
      <c r="AU500" s="265" t="s">
        <v>82</v>
      </c>
      <c r="AV500" s="13" t="s">
        <v>171</v>
      </c>
      <c r="AW500" s="13" t="s">
        <v>35</v>
      </c>
      <c r="AX500" s="13" t="s">
        <v>80</v>
      </c>
      <c r="AY500" s="265" t="s">
        <v>164</v>
      </c>
    </row>
    <row r="501" s="1" customFormat="1" ht="16.5" customHeight="1">
      <c r="B501" s="46"/>
      <c r="C501" s="221" t="s">
        <v>501</v>
      </c>
      <c r="D501" s="221" t="s">
        <v>166</v>
      </c>
      <c r="E501" s="222" t="s">
        <v>598</v>
      </c>
      <c r="F501" s="223" t="s">
        <v>599</v>
      </c>
      <c r="G501" s="224" t="s">
        <v>287</v>
      </c>
      <c r="H501" s="225">
        <v>95.180000000000007</v>
      </c>
      <c r="I501" s="226"/>
      <c r="J501" s="227">
        <f>ROUND(I501*H501,2)</f>
        <v>0</v>
      </c>
      <c r="K501" s="223" t="s">
        <v>21</v>
      </c>
      <c r="L501" s="72"/>
      <c r="M501" s="228" t="s">
        <v>21</v>
      </c>
      <c r="N501" s="229" t="s">
        <v>43</v>
      </c>
      <c r="O501" s="47"/>
      <c r="P501" s="230">
        <f>O501*H501</f>
        <v>0</v>
      </c>
      <c r="Q501" s="230">
        <v>0.001</v>
      </c>
      <c r="R501" s="230">
        <f>Q501*H501</f>
        <v>0.095180000000000015</v>
      </c>
      <c r="S501" s="230">
        <v>0</v>
      </c>
      <c r="T501" s="231">
        <f>S501*H501</f>
        <v>0</v>
      </c>
      <c r="AR501" s="24" t="s">
        <v>193</v>
      </c>
      <c r="AT501" s="24" t="s">
        <v>166</v>
      </c>
      <c r="AU501" s="24" t="s">
        <v>82</v>
      </c>
      <c r="AY501" s="24" t="s">
        <v>164</v>
      </c>
      <c r="BE501" s="232">
        <f>IF(N501="základní",J501,0)</f>
        <v>0</v>
      </c>
      <c r="BF501" s="232">
        <f>IF(N501="snížená",J501,0)</f>
        <v>0</v>
      </c>
      <c r="BG501" s="232">
        <f>IF(N501="zákl. přenesená",J501,0)</f>
        <v>0</v>
      </c>
      <c r="BH501" s="232">
        <f>IF(N501="sníž. přenesená",J501,0)</f>
        <v>0</v>
      </c>
      <c r="BI501" s="232">
        <f>IF(N501="nulová",J501,0)</f>
        <v>0</v>
      </c>
      <c r="BJ501" s="24" t="s">
        <v>80</v>
      </c>
      <c r="BK501" s="232">
        <f>ROUND(I501*H501,2)</f>
        <v>0</v>
      </c>
      <c r="BL501" s="24" t="s">
        <v>193</v>
      </c>
      <c r="BM501" s="24" t="s">
        <v>1381</v>
      </c>
    </row>
    <row r="502" s="11" customFormat="1">
      <c r="B502" s="233"/>
      <c r="C502" s="234"/>
      <c r="D502" s="235" t="s">
        <v>173</v>
      </c>
      <c r="E502" s="236" t="s">
        <v>21</v>
      </c>
      <c r="F502" s="237" t="s">
        <v>1292</v>
      </c>
      <c r="G502" s="234"/>
      <c r="H502" s="236" t="s">
        <v>21</v>
      </c>
      <c r="I502" s="238"/>
      <c r="J502" s="234"/>
      <c r="K502" s="234"/>
      <c r="L502" s="239"/>
      <c r="M502" s="240"/>
      <c r="N502" s="241"/>
      <c r="O502" s="241"/>
      <c r="P502" s="241"/>
      <c r="Q502" s="241"/>
      <c r="R502" s="241"/>
      <c r="S502" s="241"/>
      <c r="T502" s="242"/>
      <c r="AT502" s="243" t="s">
        <v>173</v>
      </c>
      <c r="AU502" s="243" t="s">
        <v>82</v>
      </c>
      <c r="AV502" s="11" t="s">
        <v>80</v>
      </c>
      <c r="AW502" s="11" t="s">
        <v>35</v>
      </c>
      <c r="AX502" s="11" t="s">
        <v>72</v>
      </c>
      <c r="AY502" s="243" t="s">
        <v>164</v>
      </c>
    </row>
    <row r="503" s="11" customFormat="1">
      <c r="B503" s="233"/>
      <c r="C503" s="234"/>
      <c r="D503" s="235" t="s">
        <v>173</v>
      </c>
      <c r="E503" s="236" t="s">
        <v>21</v>
      </c>
      <c r="F503" s="237" t="s">
        <v>366</v>
      </c>
      <c r="G503" s="234"/>
      <c r="H503" s="236" t="s">
        <v>21</v>
      </c>
      <c r="I503" s="238"/>
      <c r="J503" s="234"/>
      <c r="K503" s="234"/>
      <c r="L503" s="239"/>
      <c r="M503" s="240"/>
      <c r="N503" s="241"/>
      <c r="O503" s="241"/>
      <c r="P503" s="241"/>
      <c r="Q503" s="241"/>
      <c r="R503" s="241"/>
      <c r="S503" s="241"/>
      <c r="T503" s="242"/>
      <c r="AT503" s="243" t="s">
        <v>173</v>
      </c>
      <c r="AU503" s="243" t="s">
        <v>82</v>
      </c>
      <c r="AV503" s="11" t="s">
        <v>80</v>
      </c>
      <c r="AW503" s="11" t="s">
        <v>35</v>
      </c>
      <c r="AX503" s="11" t="s">
        <v>72</v>
      </c>
      <c r="AY503" s="243" t="s">
        <v>164</v>
      </c>
    </row>
    <row r="504" s="11" customFormat="1">
      <c r="B504" s="233"/>
      <c r="C504" s="234"/>
      <c r="D504" s="235" t="s">
        <v>173</v>
      </c>
      <c r="E504" s="236" t="s">
        <v>21</v>
      </c>
      <c r="F504" s="237" t="s">
        <v>601</v>
      </c>
      <c r="G504" s="234"/>
      <c r="H504" s="236" t="s">
        <v>21</v>
      </c>
      <c r="I504" s="238"/>
      <c r="J504" s="234"/>
      <c r="K504" s="234"/>
      <c r="L504" s="239"/>
      <c r="M504" s="240"/>
      <c r="N504" s="241"/>
      <c r="O504" s="241"/>
      <c r="P504" s="241"/>
      <c r="Q504" s="241"/>
      <c r="R504" s="241"/>
      <c r="S504" s="241"/>
      <c r="T504" s="242"/>
      <c r="AT504" s="243" t="s">
        <v>173</v>
      </c>
      <c r="AU504" s="243" t="s">
        <v>82</v>
      </c>
      <c r="AV504" s="11" t="s">
        <v>80</v>
      </c>
      <c r="AW504" s="11" t="s">
        <v>35</v>
      </c>
      <c r="AX504" s="11" t="s">
        <v>72</v>
      </c>
      <c r="AY504" s="243" t="s">
        <v>164</v>
      </c>
    </row>
    <row r="505" s="12" customFormat="1">
      <c r="B505" s="244"/>
      <c r="C505" s="245"/>
      <c r="D505" s="235" t="s">
        <v>173</v>
      </c>
      <c r="E505" s="246" t="s">
        <v>21</v>
      </c>
      <c r="F505" s="247" t="s">
        <v>1338</v>
      </c>
      <c r="G505" s="245"/>
      <c r="H505" s="248">
        <v>95.180000000000007</v>
      </c>
      <c r="I505" s="249"/>
      <c r="J505" s="245"/>
      <c r="K505" s="245"/>
      <c r="L505" s="250"/>
      <c r="M505" s="251"/>
      <c r="N505" s="252"/>
      <c r="O505" s="252"/>
      <c r="P505" s="252"/>
      <c r="Q505" s="252"/>
      <c r="R505" s="252"/>
      <c r="S505" s="252"/>
      <c r="T505" s="253"/>
      <c r="AT505" s="254" t="s">
        <v>173</v>
      </c>
      <c r="AU505" s="254" t="s">
        <v>82</v>
      </c>
      <c r="AV505" s="12" t="s">
        <v>82</v>
      </c>
      <c r="AW505" s="12" t="s">
        <v>35</v>
      </c>
      <c r="AX505" s="12" t="s">
        <v>72</v>
      </c>
      <c r="AY505" s="254" t="s">
        <v>164</v>
      </c>
    </row>
    <row r="506" s="13" customFormat="1">
      <c r="B506" s="255"/>
      <c r="C506" s="256"/>
      <c r="D506" s="235" t="s">
        <v>173</v>
      </c>
      <c r="E506" s="257" t="s">
        <v>21</v>
      </c>
      <c r="F506" s="258" t="s">
        <v>177</v>
      </c>
      <c r="G506" s="256"/>
      <c r="H506" s="259">
        <v>95.180000000000007</v>
      </c>
      <c r="I506" s="260"/>
      <c r="J506" s="256"/>
      <c r="K506" s="256"/>
      <c r="L506" s="261"/>
      <c r="M506" s="262"/>
      <c r="N506" s="263"/>
      <c r="O506" s="263"/>
      <c r="P506" s="263"/>
      <c r="Q506" s="263"/>
      <c r="R506" s="263"/>
      <c r="S506" s="263"/>
      <c r="T506" s="264"/>
      <c r="AT506" s="265" t="s">
        <v>173</v>
      </c>
      <c r="AU506" s="265" t="s">
        <v>82</v>
      </c>
      <c r="AV506" s="13" t="s">
        <v>171</v>
      </c>
      <c r="AW506" s="13" t="s">
        <v>35</v>
      </c>
      <c r="AX506" s="13" t="s">
        <v>80</v>
      </c>
      <c r="AY506" s="265" t="s">
        <v>164</v>
      </c>
    </row>
    <row r="507" s="1" customFormat="1" ht="16.5" customHeight="1">
      <c r="B507" s="46"/>
      <c r="C507" s="266" t="s">
        <v>507</v>
      </c>
      <c r="D507" s="266" t="s">
        <v>238</v>
      </c>
      <c r="E507" s="267" t="s">
        <v>603</v>
      </c>
      <c r="F507" s="268" t="s">
        <v>604</v>
      </c>
      <c r="G507" s="269" t="s">
        <v>287</v>
      </c>
      <c r="H507" s="270">
        <v>104.69799999999999</v>
      </c>
      <c r="I507" s="271"/>
      <c r="J507" s="272">
        <f>ROUND(I507*H507,2)</f>
        <v>0</v>
      </c>
      <c r="K507" s="268" t="s">
        <v>170</v>
      </c>
      <c r="L507" s="273"/>
      <c r="M507" s="274" t="s">
        <v>21</v>
      </c>
      <c r="N507" s="275" t="s">
        <v>43</v>
      </c>
      <c r="O507" s="47"/>
      <c r="P507" s="230">
        <f>O507*H507</f>
        <v>0</v>
      </c>
      <c r="Q507" s="230">
        <v>0.00018000000000000001</v>
      </c>
      <c r="R507" s="230">
        <f>Q507*H507</f>
        <v>0.01884564</v>
      </c>
      <c r="S507" s="230">
        <v>0</v>
      </c>
      <c r="T507" s="231">
        <f>S507*H507</f>
        <v>0</v>
      </c>
      <c r="AR507" s="24" t="s">
        <v>370</v>
      </c>
      <c r="AT507" s="24" t="s">
        <v>238</v>
      </c>
      <c r="AU507" s="24" t="s">
        <v>82</v>
      </c>
      <c r="AY507" s="24" t="s">
        <v>164</v>
      </c>
      <c r="BE507" s="232">
        <f>IF(N507="základní",J507,0)</f>
        <v>0</v>
      </c>
      <c r="BF507" s="232">
        <f>IF(N507="snížená",J507,0)</f>
        <v>0</v>
      </c>
      <c r="BG507" s="232">
        <f>IF(N507="zákl. přenesená",J507,0)</f>
        <v>0</v>
      </c>
      <c r="BH507" s="232">
        <f>IF(N507="sníž. přenesená",J507,0)</f>
        <v>0</v>
      </c>
      <c r="BI507" s="232">
        <f>IF(N507="nulová",J507,0)</f>
        <v>0</v>
      </c>
      <c r="BJ507" s="24" t="s">
        <v>80</v>
      </c>
      <c r="BK507" s="232">
        <f>ROUND(I507*H507,2)</f>
        <v>0</v>
      </c>
      <c r="BL507" s="24" t="s">
        <v>193</v>
      </c>
      <c r="BM507" s="24" t="s">
        <v>1382</v>
      </c>
    </row>
    <row r="508" s="11" customFormat="1">
      <c r="B508" s="233"/>
      <c r="C508" s="234"/>
      <c r="D508" s="235" t="s">
        <v>173</v>
      </c>
      <c r="E508" s="236" t="s">
        <v>21</v>
      </c>
      <c r="F508" s="237" t="s">
        <v>1292</v>
      </c>
      <c r="G508" s="234"/>
      <c r="H508" s="236" t="s">
        <v>21</v>
      </c>
      <c r="I508" s="238"/>
      <c r="J508" s="234"/>
      <c r="K508" s="234"/>
      <c r="L508" s="239"/>
      <c r="M508" s="240"/>
      <c r="N508" s="241"/>
      <c r="O508" s="241"/>
      <c r="P508" s="241"/>
      <c r="Q508" s="241"/>
      <c r="R508" s="241"/>
      <c r="S508" s="241"/>
      <c r="T508" s="242"/>
      <c r="AT508" s="243" t="s">
        <v>173</v>
      </c>
      <c r="AU508" s="243" t="s">
        <v>82</v>
      </c>
      <c r="AV508" s="11" t="s">
        <v>80</v>
      </c>
      <c r="AW508" s="11" t="s">
        <v>35</v>
      </c>
      <c r="AX508" s="11" t="s">
        <v>72</v>
      </c>
      <c r="AY508" s="243" t="s">
        <v>164</v>
      </c>
    </row>
    <row r="509" s="11" customFormat="1">
      <c r="B509" s="233"/>
      <c r="C509" s="234"/>
      <c r="D509" s="235" t="s">
        <v>173</v>
      </c>
      <c r="E509" s="236" t="s">
        <v>21</v>
      </c>
      <c r="F509" s="237" t="s">
        <v>366</v>
      </c>
      <c r="G509" s="234"/>
      <c r="H509" s="236" t="s">
        <v>21</v>
      </c>
      <c r="I509" s="238"/>
      <c r="J509" s="234"/>
      <c r="K509" s="234"/>
      <c r="L509" s="239"/>
      <c r="M509" s="240"/>
      <c r="N509" s="241"/>
      <c r="O509" s="241"/>
      <c r="P509" s="241"/>
      <c r="Q509" s="241"/>
      <c r="R509" s="241"/>
      <c r="S509" s="241"/>
      <c r="T509" s="242"/>
      <c r="AT509" s="243" t="s">
        <v>173</v>
      </c>
      <c r="AU509" s="243" t="s">
        <v>82</v>
      </c>
      <c r="AV509" s="11" t="s">
        <v>80</v>
      </c>
      <c r="AW509" s="11" t="s">
        <v>35</v>
      </c>
      <c r="AX509" s="11" t="s">
        <v>72</v>
      </c>
      <c r="AY509" s="243" t="s">
        <v>164</v>
      </c>
    </row>
    <row r="510" s="11" customFormat="1">
      <c r="B510" s="233"/>
      <c r="C510" s="234"/>
      <c r="D510" s="235" t="s">
        <v>173</v>
      </c>
      <c r="E510" s="236" t="s">
        <v>21</v>
      </c>
      <c r="F510" s="237" t="s">
        <v>601</v>
      </c>
      <c r="G510" s="234"/>
      <c r="H510" s="236" t="s">
        <v>21</v>
      </c>
      <c r="I510" s="238"/>
      <c r="J510" s="234"/>
      <c r="K510" s="234"/>
      <c r="L510" s="239"/>
      <c r="M510" s="240"/>
      <c r="N510" s="241"/>
      <c r="O510" s="241"/>
      <c r="P510" s="241"/>
      <c r="Q510" s="241"/>
      <c r="R510" s="241"/>
      <c r="S510" s="241"/>
      <c r="T510" s="242"/>
      <c r="AT510" s="243" t="s">
        <v>173</v>
      </c>
      <c r="AU510" s="243" t="s">
        <v>82</v>
      </c>
      <c r="AV510" s="11" t="s">
        <v>80</v>
      </c>
      <c r="AW510" s="11" t="s">
        <v>35</v>
      </c>
      <c r="AX510" s="11" t="s">
        <v>72</v>
      </c>
      <c r="AY510" s="243" t="s">
        <v>164</v>
      </c>
    </row>
    <row r="511" s="12" customFormat="1">
      <c r="B511" s="244"/>
      <c r="C511" s="245"/>
      <c r="D511" s="235" t="s">
        <v>173</v>
      </c>
      <c r="E511" s="246" t="s">
        <v>21</v>
      </c>
      <c r="F511" s="247" t="s">
        <v>1338</v>
      </c>
      <c r="G511" s="245"/>
      <c r="H511" s="248">
        <v>95.180000000000007</v>
      </c>
      <c r="I511" s="249"/>
      <c r="J511" s="245"/>
      <c r="K511" s="245"/>
      <c r="L511" s="250"/>
      <c r="M511" s="251"/>
      <c r="N511" s="252"/>
      <c r="O511" s="252"/>
      <c r="P511" s="252"/>
      <c r="Q511" s="252"/>
      <c r="R511" s="252"/>
      <c r="S511" s="252"/>
      <c r="T511" s="253"/>
      <c r="AT511" s="254" t="s">
        <v>173</v>
      </c>
      <c r="AU511" s="254" t="s">
        <v>82</v>
      </c>
      <c r="AV511" s="12" t="s">
        <v>82</v>
      </c>
      <c r="AW511" s="12" t="s">
        <v>35</v>
      </c>
      <c r="AX511" s="12" t="s">
        <v>72</v>
      </c>
      <c r="AY511" s="254" t="s">
        <v>164</v>
      </c>
    </row>
    <row r="512" s="13" customFormat="1">
      <c r="B512" s="255"/>
      <c r="C512" s="256"/>
      <c r="D512" s="235" t="s">
        <v>173</v>
      </c>
      <c r="E512" s="257" t="s">
        <v>21</v>
      </c>
      <c r="F512" s="258" t="s">
        <v>177</v>
      </c>
      <c r="G512" s="256"/>
      <c r="H512" s="259">
        <v>95.180000000000007</v>
      </c>
      <c r="I512" s="260"/>
      <c r="J512" s="256"/>
      <c r="K512" s="256"/>
      <c r="L512" s="261"/>
      <c r="M512" s="262"/>
      <c r="N512" s="263"/>
      <c r="O512" s="263"/>
      <c r="P512" s="263"/>
      <c r="Q512" s="263"/>
      <c r="R512" s="263"/>
      <c r="S512" s="263"/>
      <c r="T512" s="264"/>
      <c r="AT512" s="265" t="s">
        <v>173</v>
      </c>
      <c r="AU512" s="265" t="s">
        <v>82</v>
      </c>
      <c r="AV512" s="13" t="s">
        <v>171</v>
      </c>
      <c r="AW512" s="13" t="s">
        <v>35</v>
      </c>
      <c r="AX512" s="13" t="s">
        <v>80</v>
      </c>
      <c r="AY512" s="265" t="s">
        <v>164</v>
      </c>
    </row>
    <row r="513" s="12" customFormat="1">
      <c r="B513" s="244"/>
      <c r="C513" s="245"/>
      <c r="D513" s="235" t="s">
        <v>173</v>
      </c>
      <c r="E513" s="245"/>
      <c r="F513" s="247" t="s">
        <v>1383</v>
      </c>
      <c r="G513" s="245"/>
      <c r="H513" s="248">
        <v>104.69799999999999</v>
      </c>
      <c r="I513" s="249"/>
      <c r="J513" s="245"/>
      <c r="K513" s="245"/>
      <c r="L513" s="250"/>
      <c r="M513" s="251"/>
      <c r="N513" s="252"/>
      <c r="O513" s="252"/>
      <c r="P513" s="252"/>
      <c r="Q513" s="252"/>
      <c r="R513" s="252"/>
      <c r="S513" s="252"/>
      <c r="T513" s="253"/>
      <c r="AT513" s="254" t="s">
        <v>173</v>
      </c>
      <c r="AU513" s="254" t="s">
        <v>82</v>
      </c>
      <c r="AV513" s="12" t="s">
        <v>82</v>
      </c>
      <c r="AW513" s="12" t="s">
        <v>6</v>
      </c>
      <c r="AX513" s="12" t="s">
        <v>80</v>
      </c>
      <c r="AY513" s="254" t="s">
        <v>164</v>
      </c>
    </row>
    <row r="514" s="1" customFormat="1" ht="38.25" customHeight="1">
      <c r="B514" s="46"/>
      <c r="C514" s="221" t="s">
        <v>511</v>
      </c>
      <c r="D514" s="221" t="s">
        <v>166</v>
      </c>
      <c r="E514" s="222" t="s">
        <v>608</v>
      </c>
      <c r="F514" s="223" t="s">
        <v>609</v>
      </c>
      <c r="G514" s="224" t="s">
        <v>228</v>
      </c>
      <c r="H514" s="225">
        <v>0.60499999999999998</v>
      </c>
      <c r="I514" s="226"/>
      <c r="J514" s="227">
        <f>ROUND(I514*H514,2)</f>
        <v>0</v>
      </c>
      <c r="K514" s="223" t="s">
        <v>170</v>
      </c>
      <c r="L514" s="72"/>
      <c r="M514" s="228" t="s">
        <v>21</v>
      </c>
      <c r="N514" s="229" t="s">
        <v>43</v>
      </c>
      <c r="O514" s="47"/>
      <c r="P514" s="230">
        <f>O514*H514</f>
        <v>0</v>
      </c>
      <c r="Q514" s="230">
        <v>0</v>
      </c>
      <c r="R514" s="230">
        <f>Q514*H514</f>
        <v>0</v>
      </c>
      <c r="S514" s="230">
        <v>0</v>
      </c>
      <c r="T514" s="231">
        <f>S514*H514</f>
        <v>0</v>
      </c>
      <c r="AR514" s="24" t="s">
        <v>193</v>
      </c>
      <c r="AT514" s="24" t="s">
        <v>166</v>
      </c>
      <c r="AU514" s="24" t="s">
        <v>82</v>
      </c>
      <c r="AY514" s="24" t="s">
        <v>164</v>
      </c>
      <c r="BE514" s="232">
        <f>IF(N514="základní",J514,0)</f>
        <v>0</v>
      </c>
      <c r="BF514" s="232">
        <f>IF(N514="snížená",J514,0)</f>
        <v>0</v>
      </c>
      <c r="BG514" s="232">
        <f>IF(N514="zákl. přenesená",J514,0)</f>
        <v>0</v>
      </c>
      <c r="BH514" s="232">
        <f>IF(N514="sníž. přenesená",J514,0)</f>
        <v>0</v>
      </c>
      <c r="BI514" s="232">
        <f>IF(N514="nulová",J514,0)</f>
        <v>0</v>
      </c>
      <c r="BJ514" s="24" t="s">
        <v>80</v>
      </c>
      <c r="BK514" s="232">
        <f>ROUND(I514*H514,2)</f>
        <v>0</v>
      </c>
      <c r="BL514" s="24" t="s">
        <v>193</v>
      </c>
      <c r="BM514" s="24" t="s">
        <v>1384</v>
      </c>
    </row>
    <row r="515" s="1" customFormat="1" ht="38.25" customHeight="1">
      <c r="B515" s="46"/>
      <c r="C515" s="221" t="s">
        <v>515</v>
      </c>
      <c r="D515" s="221" t="s">
        <v>166</v>
      </c>
      <c r="E515" s="222" t="s">
        <v>612</v>
      </c>
      <c r="F515" s="223" t="s">
        <v>613</v>
      </c>
      <c r="G515" s="224" t="s">
        <v>228</v>
      </c>
      <c r="H515" s="225">
        <v>0.60499999999999998</v>
      </c>
      <c r="I515" s="226"/>
      <c r="J515" s="227">
        <f>ROUND(I515*H515,2)</f>
        <v>0</v>
      </c>
      <c r="K515" s="223" t="s">
        <v>170</v>
      </c>
      <c r="L515" s="72"/>
      <c r="M515" s="228" t="s">
        <v>21</v>
      </c>
      <c r="N515" s="229" t="s">
        <v>43</v>
      </c>
      <c r="O515" s="47"/>
      <c r="P515" s="230">
        <f>O515*H515</f>
        <v>0</v>
      </c>
      <c r="Q515" s="230">
        <v>0</v>
      </c>
      <c r="R515" s="230">
        <f>Q515*H515</f>
        <v>0</v>
      </c>
      <c r="S515" s="230">
        <v>0</v>
      </c>
      <c r="T515" s="231">
        <f>S515*H515</f>
        <v>0</v>
      </c>
      <c r="AR515" s="24" t="s">
        <v>193</v>
      </c>
      <c r="AT515" s="24" t="s">
        <v>166</v>
      </c>
      <c r="AU515" s="24" t="s">
        <v>82</v>
      </c>
      <c r="AY515" s="24" t="s">
        <v>164</v>
      </c>
      <c r="BE515" s="232">
        <f>IF(N515="základní",J515,0)</f>
        <v>0</v>
      </c>
      <c r="BF515" s="232">
        <f>IF(N515="snížená",J515,0)</f>
        <v>0</v>
      </c>
      <c r="BG515" s="232">
        <f>IF(N515="zákl. přenesená",J515,0)</f>
        <v>0</v>
      </c>
      <c r="BH515" s="232">
        <f>IF(N515="sníž. přenesená",J515,0)</f>
        <v>0</v>
      </c>
      <c r="BI515" s="232">
        <f>IF(N515="nulová",J515,0)</f>
        <v>0</v>
      </c>
      <c r="BJ515" s="24" t="s">
        <v>80</v>
      </c>
      <c r="BK515" s="232">
        <f>ROUND(I515*H515,2)</f>
        <v>0</v>
      </c>
      <c r="BL515" s="24" t="s">
        <v>193</v>
      </c>
      <c r="BM515" s="24" t="s">
        <v>1385</v>
      </c>
    </row>
    <row r="516" s="10" customFormat="1" ht="29.88" customHeight="1">
      <c r="B516" s="205"/>
      <c r="C516" s="206"/>
      <c r="D516" s="207" t="s">
        <v>71</v>
      </c>
      <c r="E516" s="219" t="s">
        <v>1386</v>
      </c>
      <c r="F516" s="219" t="s">
        <v>1387</v>
      </c>
      <c r="G516" s="206"/>
      <c r="H516" s="206"/>
      <c r="I516" s="209"/>
      <c r="J516" s="220">
        <f>BK516</f>
        <v>0</v>
      </c>
      <c r="K516" s="206"/>
      <c r="L516" s="211"/>
      <c r="M516" s="212"/>
      <c r="N516" s="213"/>
      <c r="O516" s="213"/>
      <c r="P516" s="214">
        <f>SUM(P517:P523)</f>
        <v>0</v>
      </c>
      <c r="Q516" s="213"/>
      <c r="R516" s="214">
        <f>SUM(R517:R523)</f>
        <v>1.2786415529999999</v>
      </c>
      <c r="S516" s="213"/>
      <c r="T516" s="215">
        <f>SUM(T517:T523)</f>
        <v>0</v>
      </c>
      <c r="AR516" s="216" t="s">
        <v>82</v>
      </c>
      <c r="AT516" s="217" t="s">
        <v>71</v>
      </c>
      <c r="AU516" s="217" t="s">
        <v>80</v>
      </c>
      <c r="AY516" s="216" t="s">
        <v>164</v>
      </c>
      <c r="BK516" s="218">
        <f>SUM(BK517:BK523)</f>
        <v>0</v>
      </c>
    </row>
    <row r="517" s="1" customFormat="1" ht="51" customHeight="1">
      <c r="B517" s="46"/>
      <c r="C517" s="221" t="s">
        <v>520</v>
      </c>
      <c r="D517" s="221" t="s">
        <v>166</v>
      </c>
      <c r="E517" s="222" t="s">
        <v>1388</v>
      </c>
      <c r="F517" s="223" t="s">
        <v>1389</v>
      </c>
      <c r="G517" s="224" t="s">
        <v>169</v>
      </c>
      <c r="H517" s="225">
        <v>117.3</v>
      </c>
      <c r="I517" s="226"/>
      <c r="J517" s="227">
        <f>ROUND(I517*H517,2)</f>
        <v>0</v>
      </c>
      <c r="K517" s="223" t="s">
        <v>21</v>
      </c>
      <c r="L517" s="72"/>
      <c r="M517" s="228" t="s">
        <v>21</v>
      </c>
      <c r="N517" s="229" t="s">
        <v>43</v>
      </c>
      <c r="O517" s="47"/>
      <c r="P517" s="230">
        <f>O517*H517</f>
        <v>0</v>
      </c>
      <c r="Q517" s="230">
        <v>0.01090061</v>
      </c>
      <c r="R517" s="230">
        <f>Q517*H517</f>
        <v>1.2786415529999999</v>
      </c>
      <c r="S517" s="230">
        <v>0</v>
      </c>
      <c r="T517" s="231">
        <f>S517*H517</f>
        <v>0</v>
      </c>
      <c r="AR517" s="24" t="s">
        <v>193</v>
      </c>
      <c r="AT517" s="24" t="s">
        <v>166</v>
      </c>
      <c r="AU517" s="24" t="s">
        <v>82</v>
      </c>
      <c r="AY517" s="24" t="s">
        <v>164</v>
      </c>
      <c r="BE517" s="232">
        <f>IF(N517="základní",J517,0)</f>
        <v>0</v>
      </c>
      <c r="BF517" s="232">
        <f>IF(N517="snížená",J517,0)</f>
        <v>0</v>
      </c>
      <c r="BG517" s="232">
        <f>IF(N517="zákl. přenesená",J517,0)</f>
        <v>0</v>
      </c>
      <c r="BH517" s="232">
        <f>IF(N517="sníž. přenesená",J517,0)</f>
        <v>0</v>
      </c>
      <c r="BI517" s="232">
        <f>IF(N517="nulová",J517,0)</f>
        <v>0</v>
      </c>
      <c r="BJ517" s="24" t="s">
        <v>80</v>
      </c>
      <c r="BK517" s="232">
        <f>ROUND(I517*H517,2)</f>
        <v>0</v>
      </c>
      <c r="BL517" s="24" t="s">
        <v>193</v>
      </c>
      <c r="BM517" s="24" t="s">
        <v>1390</v>
      </c>
    </row>
    <row r="518" s="11" customFormat="1">
      <c r="B518" s="233"/>
      <c r="C518" s="234"/>
      <c r="D518" s="235" t="s">
        <v>173</v>
      </c>
      <c r="E518" s="236" t="s">
        <v>21</v>
      </c>
      <c r="F518" s="237" t="s">
        <v>1391</v>
      </c>
      <c r="G518" s="234"/>
      <c r="H518" s="236" t="s">
        <v>21</v>
      </c>
      <c r="I518" s="238"/>
      <c r="J518" s="234"/>
      <c r="K518" s="234"/>
      <c r="L518" s="239"/>
      <c r="M518" s="240"/>
      <c r="N518" s="241"/>
      <c r="O518" s="241"/>
      <c r="P518" s="241"/>
      <c r="Q518" s="241"/>
      <c r="R518" s="241"/>
      <c r="S518" s="241"/>
      <c r="T518" s="242"/>
      <c r="AT518" s="243" t="s">
        <v>173</v>
      </c>
      <c r="AU518" s="243" t="s">
        <v>82</v>
      </c>
      <c r="AV518" s="11" t="s">
        <v>80</v>
      </c>
      <c r="AW518" s="11" t="s">
        <v>35</v>
      </c>
      <c r="AX518" s="11" t="s">
        <v>72</v>
      </c>
      <c r="AY518" s="243" t="s">
        <v>164</v>
      </c>
    </row>
    <row r="519" s="11" customFormat="1">
      <c r="B519" s="233"/>
      <c r="C519" s="234"/>
      <c r="D519" s="235" t="s">
        <v>173</v>
      </c>
      <c r="E519" s="236" t="s">
        <v>21</v>
      </c>
      <c r="F519" s="237" t="s">
        <v>1392</v>
      </c>
      <c r="G519" s="234"/>
      <c r="H519" s="236" t="s">
        <v>21</v>
      </c>
      <c r="I519" s="238"/>
      <c r="J519" s="234"/>
      <c r="K519" s="234"/>
      <c r="L519" s="239"/>
      <c r="M519" s="240"/>
      <c r="N519" s="241"/>
      <c r="O519" s="241"/>
      <c r="P519" s="241"/>
      <c r="Q519" s="241"/>
      <c r="R519" s="241"/>
      <c r="S519" s="241"/>
      <c r="T519" s="242"/>
      <c r="AT519" s="243" t="s">
        <v>173</v>
      </c>
      <c r="AU519" s="243" t="s">
        <v>82</v>
      </c>
      <c r="AV519" s="11" t="s">
        <v>80</v>
      </c>
      <c r="AW519" s="11" t="s">
        <v>35</v>
      </c>
      <c r="AX519" s="11" t="s">
        <v>72</v>
      </c>
      <c r="AY519" s="243" t="s">
        <v>164</v>
      </c>
    </row>
    <row r="520" s="12" customFormat="1">
      <c r="B520" s="244"/>
      <c r="C520" s="245"/>
      <c r="D520" s="235" t="s">
        <v>173</v>
      </c>
      <c r="E520" s="246" t="s">
        <v>21</v>
      </c>
      <c r="F520" s="247" t="s">
        <v>1393</v>
      </c>
      <c r="G520" s="245"/>
      <c r="H520" s="248">
        <v>117.3</v>
      </c>
      <c r="I520" s="249"/>
      <c r="J520" s="245"/>
      <c r="K520" s="245"/>
      <c r="L520" s="250"/>
      <c r="M520" s="251"/>
      <c r="N520" s="252"/>
      <c r="O520" s="252"/>
      <c r="P520" s="252"/>
      <c r="Q520" s="252"/>
      <c r="R520" s="252"/>
      <c r="S520" s="252"/>
      <c r="T520" s="253"/>
      <c r="AT520" s="254" t="s">
        <v>173</v>
      </c>
      <c r="AU520" s="254" t="s">
        <v>82</v>
      </c>
      <c r="AV520" s="12" t="s">
        <v>82</v>
      </c>
      <c r="AW520" s="12" t="s">
        <v>35</v>
      </c>
      <c r="AX520" s="12" t="s">
        <v>72</v>
      </c>
      <c r="AY520" s="254" t="s">
        <v>164</v>
      </c>
    </row>
    <row r="521" s="13" customFormat="1">
      <c r="B521" s="255"/>
      <c r="C521" s="256"/>
      <c r="D521" s="235" t="s">
        <v>173</v>
      </c>
      <c r="E521" s="257" t="s">
        <v>21</v>
      </c>
      <c r="F521" s="258" t="s">
        <v>177</v>
      </c>
      <c r="G521" s="256"/>
      <c r="H521" s="259">
        <v>117.3</v>
      </c>
      <c r="I521" s="260"/>
      <c r="J521" s="256"/>
      <c r="K521" s="256"/>
      <c r="L521" s="261"/>
      <c r="M521" s="262"/>
      <c r="N521" s="263"/>
      <c r="O521" s="263"/>
      <c r="P521" s="263"/>
      <c r="Q521" s="263"/>
      <c r="R521" s="263"/>
      <c r="S521" s="263"/>
      <c r="T521" s="264"/>
      <c r="AT521" s="265" t="s">
        <v>173</v>
      </c>
      <c r="AU521" s="265" t="s">
        <v>82</v>
      </c>
      <c r="AV521" s="13" t="s">
        <v>171</v>
      </c>
      <c r="AW521" s="13" t="s">
        <v>35</v>
      </c>
      <c r="AX521" s="13" t="s">
        <v>80</v>
      </c>
      <c r="AY521" s="265" t="s">
        <v>164</v>
      </c>
    </row>
    <row r="522" s="1" customFormat="1" ht="51" customHeight="1">
      <c r="B522" s="46"/>
      <c r="C522" s="221" t="s">
        <v>524</v>
      </c>
      <c r="D522" s="221" t="s">
        <v>166</v>
      </c>
      <c r="E522" s="222" t="s">
        <v>1394</v>
      </c>
      <c r="F522" s="223" t="s">
        <v>1395</v>
      </c>
      <c r="G522" s="224" t="s">
        <v>228</v>
      </c>
      <c r="H522" s="225">
        <v>1.2789999999999999</v>
      </c>
      <c r="I522" s="226"/>
      <c r="J522" s="227">
        <f>ROUND(I522*H522,2)</f>
        <v>0</v>
      </c>
      <c r="K522" s="223" t="s">
        <v>170</v>
      </c>
      <c r="L522" s="72"/>
      <c r="M522" s="228" t="s">
        <v>21</v>
      </c>
      <c r="N522" s="229" t="s">
        <v>43</v>
      </c>
      <c r="O522" s="47"/>
      <c r="P522" s="230">
        <f>O522*H522</f>
        <v>0</v>
      </c>
      <c r="Q522" s="230">
        <v>0</v>
      </c>
      <c r="R522" s="230">
        <f>Q522*H522</f>
        <v>0</v>
      </c>
      <c r="S522" s="230">
        <v>0</v>
      </c>
      <c r="T522" s="231">
        <f>S522*H522</f>
        <v>0</v>
      </c>
      <c r="AR522" s="24" t="s">
        <v>193</v>
      </c>
      <c r="AT522" s="24" t="s">
        <v>166</v>
      </c>
      <c r="AU522" s="24" t="s">
        <v>82</v>
      </c>
      <c r="AY522" s="24" t="s">
        <v>164</v>
      </c>
      <c r="BE522" s="232">
        <f>IF(N522="základní",J522,0)</f>
        <v>0</v>
      </c>
      <c r="BF522" s="232">
        <f>IF(N522="snížená",J522,0)</f>
        <v>0</v>
      </c>
      <c r="BG522" s="232">
        <f>IF(N522="zákl. přenesená",J522,0)</f>
        <v>0</v>
      </c>
      <c r="BH522" s="232">
        <f>IF(N522="sníž. přenesená",J522,0)</f>
        <v>0</v>
      </c>
      <c r="BI522" s="232">
        <f>IF(N522="nulová",J522,0)</f>
        <v>0</v>
      </c>
      <c r="BJ522" s="24" t="s">
        <v>80</v>
      </c>
      <c r="BK522" s="232">
        <f>ROUND(I522*H522,2)</f>
        <v>0</v>
      </c>
      <c r="BL522" s="24" t="s">
        <v>193</v>
      </c>
      <c r="BM522" s="24" t="s">
        <v>1396</v>
      </c>
    </row>
    <row r="523" s="1" customFormat="1" ht="38.25" customHeight="1">
      <c r="B523" s="46"/>
      <c r="C523" s="221" t="s">
        <v>529</v>
      </c>
      <c r="D523" s="221" t="s">
        <v>166</v>
      </c>
      <c r="E523" s="222" t="s">
        <v>1397</v>
      </c>
      <c r="F523" s="223" t="s">
        <v>1398</v>
      </c>
      <c r="G523" s="224" t="s">
        <v>228</v>
      </c>
      <c r="H523" s="225">
        <v>1.2789999999999999</v>
      </c>
      <c r="I523" s="226"/>
      <c r="J523" s="227">
        <f>ROUND(I523*H523,2)</f>
        <v>0</v>
      </c>
      <c r="K523" s="223" t="s">
        <v>170</v>
      </c>
      <c r="L523" s="72"/>
      <c r="M523" s="228" t="s">
        <v>21</v>
      </c>
      <c r="N523" s="229" t="s">
        <v>43</v>
      </c>
      <c r="O523" s="47"/>
      <c r="P523" s="230">
        <f>O523*H523</f>
        <v>0</v>
      </c>
      <c r="Q523" s="230">
        <v>0</v>
      </c>
      <c r="R523" s="230">
        <f>Q523*H523</f>
        <v>0</v>
      </c>
      <c r="S523" s="230">
        <v>0</v>
      </c>
      <c r="T523" s="231">
        <f>S523*H523</f>
        <v>0</v>
      </c>
      <c r="AR523" s="24" t="s">
        <v>193</v>
      </c>
      <c r="AT523" s="24" t="s">
        <v>166</v>
      </c>
      <c r="AU523" s="24" t="s">
        <v>82</v>
      </c>
      <c r="AY523" s="24" t="s">
        <v>164</v>
      </c>
      <c r="BE523" s="232">
        <f>IF(N523="základní",J523,0)</f>
        <v>0</v>
      </c>
      <c r="BF523" s="232">
        <f>IF(N523="snížená",J523,0)</f>
        <v>0</v>
      </c>
      <c r="BG523" s="232">
        <f>IF(N523="zákl. přenesená",J523,0)</f>
        <v>0</v>
      </c>
      <c r="BH523" s="232">
        <f>IF(N523="sníž. přenesená",J523,0)</f>
        <v>0</v>
      </c>
      <c r="BI523" s="232">
        <f>IF(N523="nulová",J523,0)</f>
        <v>0</v>
      </c>
      <c r="BJ523" s="24" t="s">
        <v>80</v>
      </c>
      <c r="BK523" s="232">
        <f>ROUND(I523*H523,2)</f>
        <v>0</v>
      </c>
      <c r="BL523" s="24" t="s">
        <v>193</v>
      </c>
      <c r="BM523" s="24" t="s">
        <v>1399</v>
      </c>
    </row>
    <row r="524" s="10" customFormat="1" ht="29.88" customHeight="1">
      <c r="B524" s="205"/>
      <c r="C524" s="206"/>
      <c r="D524" s="207" t="s">
        <v>71</v>
      </c>
      <c r="E524" s="219" t="s">
        <v>640</v>
      </c>
      <c r="F524" s="219" t="s">
        <v>641</v>
      </c>
      <c r="G524" s="206"/>
      <c r="H524" s="206"/>
      <c r="I524" s="209"/>
      <c r="J524" s="220">
        <f>BK524</f>
        <v>0</v>
      </c>
      <c r="K524" s="206"/>
      <c r="L524" s="211"/>
      <c r="M524" s="212"/>
      <c r="N524" s="213"/>
      <c r="O524" s="213"/>
      <c r="P524" s="214">
        <f>SUM(P525:P671)</f>
        <v>0</v>
      </c>
      <c r="Q524" s="213"/>
      <c r="R524" s="214">
        <f>SUM(R525:R671)</f>
        <v>4.5221039999999997</v>
      </c>
      <c r="S524" s="213"/>
      <c r="T524" s="215">
        <f>SUM(T525:T671)</f>
        <v>0</v>
      </c>
      <c r="AR524" s="216" t="s">
        <v>82</v>
      </c>
      <c r="AT524" s="217" t="s">
        <v>71</v>
      </c>
      <c r="AU524" s="217" t="s">
        <v>80</v>
      </c>
      <c r="AY524" s="216" t="s">
        <v>164</v>
      </c>
      <c r="BK524" s="218">
        <f>SUM(BK525:BK671)</f>
        <v>0</v>
      </c>
    </row>
    <row r="525" s="1" customFormat="1" ht="16.5" customHeight="1">
      <c r="B525" s="46"/>
      <c r="C525" s="221" t="s">
        <v>536</v>
      </c>
      <c r="D525" s="221" t="s">
        <v>166</v>
      </c>
      <c r="E525" s="222" t="s">
        <v>643</v>
      </c>
      <c r="F525" s="223" t="s">
        <v>644</v>
      </c>
      <c r="G525" s="224" t="s">
        <v>169</v>
      </c>
      <c r="H525" s="225">
        <v>489</v>
      </c>
      <c r="I525" s="226"/>
      <c r="J525" s="227">
        <f>ROUND(I525*H525,2)</f>
        <v>0</v>
      </c>
      <c r="K525" s="223" t="s">
        <v>170</v>
      </c>
      <c r="L525" s="72"/>
      <c r="M525" s="228" t="s">
        <v>21</v>
      </c>
      <c r="N525" s="229" t="s">
        <v>43</v>
      </c>
      <c r="O525" s="47"/>
      <c r="P525" s="230">
        <f>O525*H525</f>
        <v>0</v>
      </c>
      <c r="Q525" s="230">
        <v>0</v>
      </c>
      <c r="R525" s="230">
        <f>Q525*H525</f>
        <v>0</v>
      </c>
      <c r="S525" s="230">
        <v>0</v>
      </c>
      <c r="T525" s="231">
        <f>S525*H525</f>
        <v>0</v>
      </c>
      <c r="AR525" s="24" t="s">
        <v>193</v>
      </c>
      <c r="AT525" s="24" t="s">
        <v>166</v>
      </c>
      <c r="AU525" s="24" t="s">
        <v>82</v>
      </c>
      <c r="AY525" s="24" t="s">
        <v>164</v>
      </c>
      <c r="BE525" s="232">
        <f>IF(N525="základní",J525,0)</f>
        <v>0</v>
      </c>
      <c r="BF525" s="232">
        <f>IF(N525="snížená",J525,0)</f>
        <v>0</v>
      </c>
      <c r="BG525" s="232">
        <f>IF(N525="zákl. přenesená",J525,0)</f>
        <v>0</v>
      </c>
      <c r="BH525" s="232">
        <f>IF(N525="sníž. přenesená",J525,0)</f>
        <v>0</v>
      </c>
      <c r="BI525" s="232">
        <f>IF(N525="nulová",J525,0)</f>
        <v>0</v>
      </c>
      <c r="BJ525" s="24" t="s">
        <v>80</v>
      </c>
      <c r="BK525" s="232">
        <f>ROUND(I525*H525,2)</f>
        <v>0</v>
      </c>
      <c r="BL525" s="24" t="s">
        <v>193</v>
      </c>
      <c r="BM525" s="24" t="s">
        <v>1400</v>
      </c>
    </row>
    <row r="526" s="11" customFormat="1">
      <c r="B526" s="233"/>
      <c r="C526" s="234"/>
      <c r="D526" s="235" t="s">
        <v>173</v>
      </c>
      <c r="E526" s="236" t="s">
        <v>21</v>
      </c>
      <c r="F526" s="237" t="s">
        <v>1292</v>
      </c>
      <c r="G526" s="234"/>
      <c r="H526" s="236" t="s">
        <v>21</v>
      </c>
      <c r="I526" s="238"/>
      <c r="J526" s="234"/>
      <c r="K526" s="234"/>
      <c r="L526" s="239"/>
      <c r="M526" s="240"/>
      <c r="N526" s="241"/>
      <c r="O526" s="241"/>
      <c r="P526" s="241"/>
      <c r="Q526" s="241"/>
      <c r="R526" s="241"/>
      <c r="S526" s="241"/>
      <c r="T526" s="242"/>
      <c r="AT526" s="243" t="s">
        <v>173</v>
      </c>
      <c r="AU526" s="243" t="s">
        <v>82</v>
      </c>
      <c r="AV526" s="11" t="s">
        <v>80</v>
      </c>
      <c r="AW526" s="11" t="s">
        <v>35</v>
      </c>
      <c r="AX526" s="11" t="s">
        <v>72</v>
      </c>
      <c r="AY526" s="243" t="s">
        <v>164</v>
      </c>
    </row>
    <row r="527" s="12" customFormat="1">
      <c r="B527" s="244"/>
      <c r="C527" s="245"/>
      <c r="D527" s="235" t="s">
        <v>173</v>
      </c>
      <c r="E527" s="246" t="s">
        <v>21</v>
      </c>
      <c r="F527" s="247" t="s">
        <v>1293</v>
      </c>
      <c r="G527" s="245"/>
      <c r="H527" s="248">
        <v>489</v>
      </c>
      <c r="I527" s="249"/>
      <c r="J527" s="245"/>
      <c r="K527" s="245"/>
      <c r="L527" s="250"/>
      <c r="M527" s="251"/>
      <c r="N527" s="252"/>
      <c r="O527" s="252"/>
      <c r="P527" s="252"/>
      <c r="Q527" s="252"/>
      <c r="R527" s="252"/>
      <c r="S527" s="252"/>
      <c r="T527" s="253"/>
      <c r="AT527" s="254" t="s">
        <v>173</v>
      </c>
      <c r="AU527" s="254" t="s">
        <v>82</v>
      </c>
      <c r="AV527" s="12" t="s">
        <v>82</v>
      </c>
      <c r="AW527" s="12" t="s">
        <v>35</v>
      </c>
      <c r="AX527" s="12" t="s">
        <v>72</v>
      </c>
      <c r="AY527" s="254" t="s">
        <v>164</v>
      </c>
    </row>
    <row r="528" s="13" customFormat="1">
      <c r="B528" s="255"/>
      <c r="C528" s="256"/>
      <c r="D528" s="235" t="s">
        <v>173</v>
      </c>
      <c r="E528" s="257" t="s">
        <v>21</v>
      </c>
      <c r="F528" s="258" t="s">
        <v>177</v>
      </c>
      <c r="G528" s="256"/>
      <c r="H528" s="259">
        <v>489</v>
      </c>
      <c r="I528" s="260"/>
      <c r="J528" s="256"/>
      <c r="K528" s="256"/>
      <c r="L528" s="261"/>
      <c r="M528" s="262"/>
      <c r="N528" s="263"/>
      <c r="O528" s="263"/>
      <c r="P528" s="263"/>
      <c r="Q528" s="263"/>
      <c r="R528" s="263"/>
      <c r="S528" s="263"/>
      <c r="T528" s="264"/>
      <c r="AT528" s="265" t="s">
        <v>173</v>
      </c>
      <c r="AU528" s="265" t="s">
        <v>82</v>
      </c>
      <c r="AV528" s="13" t="s">
        <v>171</v>
      </c>
      <c r="AW528" s="13" t="s">
        <v>35</v>
      </c>
      <c r="AX528" s="13" t="s">
        <v>80</v>
      </c>
      <c r="AY528" s="265" t="s">
        <v>164</v>
      </c>
    </row>
    <row r="529" s="1" customFormat="1" ht="16.5" customHeight="1">
      <c r="B529" s="46"/>
      <c r="C529" s="221" t="s">
        <v>541</v>
      </c>
      <c r="D529" s="221" t="s">
        <v>166</v>
      </c>
      <c r="E529" s="222" t="s">
        <v>647</v>
      </c>
      <c r="F529" s="223" t="s">
        <v>648</v>
      </c>
      <c r="G529" s="224" t="s">
        <v>169</v>
      </c>
      <c r="H529" s="225">
        <v>489</v>
      </c>
      <c r="I529" s="226"/>
      <c r="J529" s="227">
        <f>ROUND(I529*H529,2)</f>
        <v>0</v>
      </c>
      <c r="K529" s="223" t="s">
        <v>170</v>
      </c>
      <c r="L529" s="72"/>
      <c r="M529" s="228" t="s">
        <v>21</v>
      </c>
      <c r="N529" s="229" t="s">
        <v>43</v>
      </c>
      <c r="O529" s="47"/>
      <c r="P529" s="230">
        <f>O529*H529</f>
        <v>0</v>
      </c>
      <c r="Q529" s="230">
        <v>0</v>
      </c>
      <c r="R529" s="230">
        <f>Q529*H529</f>
        <v>0</v>
      </c>
      <c r="S529" s="230">
        <v>0</v>
      </c>
      <c r="T529" s="231">
        <f>S529*H529</f>
        <v>0</v>
      </c>
      <c r="AR529" s="24" t="s">
        <v>193</v>
      </c>
      <c r="AT529" s="24" t="s">
        <v>166</v>
      </c>
      <c r="AU529" s="24" t="s">
        <v>82</v>
      </c>
      <c r="AY529" s="24" t="s">
        <v>164</v>
      </c>
      <c r="BE529" s="232">
        <f>IF(N529="základní",J529,0)</f>
        <v>0</v>
      </c>
      <c r="BF529" s="232">
        <f>IF(N529="snížená",J529,0)</f>
        <v>0</v>
      </c>
      <c r="BG529" s="232">
        <f>IF(N529="zákl. přenesená",J529,0)</f>
        <v>0</v>
      </c>
      <c r="BH529" s="232">
        <f>IF(N529="sníž. přenesená",J529,0)</f>
        <v>0</v>
      </c>
      <c r="BI529" s="232">
        <f>IF(N529="nulová",J529,0)</f>
        <v>0</v>
      </c>
      <c r="BJ529" s="24" t="s">
        <v>80</v>
      </c>
      <c r="BK529" s="232">
        <f>ROUND(I529*H529,2)</f>
        <v>0</v>
      </c>
      <c r="BL529" s="24" t="s">
        <v>193</v>
      </c>
      <c r="BM529" s="24" t="s">
        <v>1401</v>
      </c>
    </row>
    <row r="530" s="11" customFormat="1">
      <c r="B530" s="233"/>
      <c r="C530" s="234"/>
      <c r="D530" s="235" t="s">
        <v>173</v>
      </c>
      <c r="E530" s="236" t="s">
        <v>21</v>
      </c>
      <c r="F530" s="237" t="s">
        <v>1292</v>
      </c>
      <c r="G530" s="234"/>
      <c r="H530" s="236" t="s">
        <v>21</v>
      </c>
      <c r="I530" s="238"/>
      <c r="J530" s="234"/>
      <c r="K530" s="234"/>
      <c r="L530" s="239"/>
      <c r="M530" s="240"/>
      <c r="N530" s="241"/>
      <c r="O530" s="241"/>
      <c r="P530" s="241"/>
      <c r="Q530" s="241"/>
      <c r="R530" s="241"/>
      <c r="S530" s="241"/>
      <c r="T530" s="242"/>
      <c r="AT530" s="243" t="s">
        <v>173</v>
      </c>
      <c r="AU530" s="243" t="s">
        <v>82</v>
      </c>
      <c r="AV530" s="11" t="s">
        <v>80</v>
      </c>
      <c r="AW530" s="11" t="s">
        <v>35</v>
      </c>
      <c r="AX530" s="11" t="s">
        <v>72</v>
      </c>
      <c r="AY530" s="243" t="s">
        <v>164</v>
      </c>
    </row>
    <row r="531" s="12" customFormat="1">
      <c r="B531" s="244"/>
      <c r="C531" s="245"/>
      <c r="D531" s="235" t="s">
        <v>173</v>
      </c>
      <c r="E531" s="246" t="s">
        <v>21</v>
      </c>
      <c r="F531" s="247" t="s">
        <v>1293</v>
      </c>
      <c r="G531" s="245"/>
      <c r="H531" s="248">
        <v>489</v>
      </c>
      <c r="I531" s="249"/>
      <c r="J531" s="245"/>
      <c r="K531" s="245"/>
      <c r="L531" s="250"/>
      <c r="M531" s="251"/>
      <c r="N531" s="252"/>
      <c r="O531" s="252"/>
      <c r="P531" s="252"/>
      <c r="Q531" s="252"/>
      <c r="R531" s="252"/>
      <c r="S531" s="252"/>
      <c r="T531" s="253"/>
      <c r="AT531" s="254" t="s">
        <v>173</v>
      </c>
      <c r="AU531" s="254" t="s">
        <v>82</v>
      </c>
      <c r="AV531" s="12" t="s">
        <v>82</v>
      </c>
      <c r="AW531" s="12" t="s">
        <v>35</v>
      </c>
      <c r="AX531" s="12" t="s">
        <v>72</v>
      </c>
      <c r="AY531" s="254" t="s">
        <v>164</v>
      </c>
    </row>
    <row r="532" s="13" customFormat="1">
      <c r="B532" s="255"/>
      <c r="C532" s="256"/>
      <c r="D532" s="235" t="s">
        <v>173</v>
      </c>
      <c r="E532" s="257" t="s">
        <v>21</v>
      </c>
      <c r="F532" s="258" t="s">
        <v>177</v>
      </c>
      <c r="G532" s="256"/>
      <c r="H532" s="259">
        <v>489</v>
      </c>
      <c r="I532" s="260"/>
      <c r="J532" s="256"/>
      <c r="K532" s="256"/>
      <c r="L532" s="261"/>
      <c r="M532" s="262"/>
      <c r="N532" s="263"/>
      <c r="O532" s="263"/>
      <c r="P532" s="263"/>
      <c r="Q532" s="263"/>
      <c r="R532" s="263"/>
      <c r="S532" s="263"/>
      <c r="T532" s="264"/>
      <c r="AT532" s="265" t="s">
        <v>173</v>
      </c>
      <c r="AU532" s="265" t="s">
        <v>82</v>
      </c>
      <c r="AV532" s="13" t="s">
        <v>171</v>
      </c>
      <c r="AW532" s="13" t="s">
        <v>35</v>
      </c>
      <c r="AX532" s="13" t="s">
        <v>80</v>
      </c>
      <c r="AY532" s="265" t="s">
        <v>164</v>
      </c>
    </row>
    <row r="533" s="1" customFormat="1" ht="25.5" customHeight="1">
      <c r="B533" s="46"/>
      <c r="C533" s="221" t="s">
        <v>368</v>
      </c>
      <c r="D533" s="221" t="s">
        <v>166</v>
      </c>
      <c r="E533" s="222" t="s">
        <v>651</v>
      </c>
      <c r="F533" s="223" t="s">
        <v>652</v>
      </c>
      <c r="G533" s="224" t="s">
        <v>169</v>
      </c>
      <c r="H533" s="225">
        <v>504.36000000000001</v>
      </c>
      <c r="I533" s="226"/>
      <c r="J533" s="227">
        <f>ROUND(I533*H533,2)</f>
        <v>0</v>
      </c>
      <c r="K533" s="223" t="s">
        <v>170</v>
      </c>
      <c r="L533" s="72"/>
      <c r="M533" s="228" t="s">
        <v>21</v>
      </c>
      <c r="N533" s="229" t="s">
        <v>43</v>
      </c>
      <c r="O533" s="47"/>
      <c r="P533" s="230">
        <f>O533*H533</f>
        <v>0</v>
      </c>
      <c r="Q533" s="230">
        <v>0</v>
      </c>
      <c r="R533" s="230">
        <f>Q533*H533</f>
        <v>0</v>
      </c>
      <c r="S533" s="230">
        <v>0</v>
      </c>
      <c r="T533" s="231">
        <f>S533*H533</f>
        <v>0</v>
      </c>
      <c r="AR533" s="24" t="s">
        <v>193</v>
      </c>
      <c r="AT533" s="24" t="s">
        <v>166</v>
      </c>
      <c r="AU533" s="24" t="s">
        <v>82</v>
      </c>
      <c r="AY533" s="24" t="s">
        <v>164</v>
      </c>
      <c r="BE533" s="232">
        <f>IF(N533="základní",J533,0)</f>
        <v>0</v>
      </c>
      <c r="BF533" s="232">
        <f>IF(N533="snížená",J533,0)</f>
        <v>0</v>
      </c>
      <c r="BG533" s="232">
        <f>IF(N533="zákl. přenesená",J533,0)</f>
        <v>0</v>
      </c>
      <c r="BH533" s="232">
        <f>IF(N533="sníž. přenesená",J533,0)</f>
        <v>0</v>
      </c>
      <c r="BI533" s="232">
        <f>IF(N533="nulová",J533,0)</f>
        <v>0</v>
      </c>
      <c r="BJ533" s="24" t="s">
        <v>80</v>
      </c>
      <c r="BK533" s="232">
        <f>ROUND(I533*H533,2)</f>
        <v>0</v>
      </c>
      <c r="BL533" s="24" t="s">
        <v>193</v>
      </c>
      <c r="BM533" s="24" t="s">
        <v>1402</v>
      </c>
    </row>
    <row r="534" s="11" customFormat="1">
      <c r="B534" s="233"/>
      <c r="C534" s="234"/>
      <c r="D534" s="235" t="s">
        <v>173</v>
      </c>
      <c r="E534" s="236" t="s">
        <v>21</v>
      </c>
      <c r="F534" s="237" t="s">
        <v>1292</v>
      </c>
      <c r="G534" s="234"/>
      <c r="H534" s="236" t="s">
        <v>21</v>
      </c>
      <c r="I534" s="238"/>
      <c r="J534" s="234"/>
      <c r="K534" s="234"/>
      <c r="L534" s="239"/>
      <c r="M534" s="240"/>
      <c r="N534" s="241"/>
      <c r="O534" s="241"/>
      <c r="P534" s="241"/>
      <c r="Q534" s="241"/>
      <c r="R534" s="241"/>
      <c r="S534" s="241"/>
      <c r="T534" s="242"/>
      <c r="AT534" s="243" t="s">
        <v>173</v>
      </c>
      <c r="AU534" s="243" t="s">
        <v>82</v>
      </c>
      <c r="AV534" s="11" t="s">
        <v>80</v>
      </c>
      <c r="AW534" s="11" t="s">
        <v>35</v>
      </c>
      <c r="AX534" s="11" t="s">
        <v>72</v>
      </c>
      <c r="AY534" s="243" t="s">
        <v>164</v>
      </c>
    </row>
    <row r="535" s="11" customFormat="1">
      <c r="B535" s="233"/>
      <c r="C535" s="234"/>
      <c r="D535" s="235" t="s">
        <v>173</v>
      </c>
      <c r="E535" s="236" t="s">
        <v>21</v>
      </c>
      <c r="F535" s="237" t="s">
        <v>654</v>
      </c>
      <c r="G535" s="234"/>
      <c r="H535" s="236" t="s">
        <v>21</v>
      </c>
      <c r="I535" s="238"/>
      <c r="J535" s="234"/>
      <c r="K535" s="234"/>
      <c r="L535" s="239"/>
      <c r="M535" s="240"/>
      <c r="N535" s="241"/>
      <c r="O535" s="241"/>
      <c r="P535" s="241"/>
      <c r="Q535" s="241"/>
      <c r="R535" s="241"/>
      <c r="S535" s="241"/>
      <c r="T535" s="242"/>
      <c r="AT535" s="243" t="s">
        <v>173</v>
      </c>
      <c r="AU535" s="243" t="s">
        <v>82</v>
      </c>
      <c r="AV535" s="11" t="s">
        <v>80</v>
      </c>
      <c r="AW535" s="11" t="s">
        <v>35</v>
      </c>
      <c r="AX535" s="11" t="s">
        <v>72</v>
      </c>
      <c r="AY535" s="243" t="s">
        <v>164</v>
      </c>
    </row>
    <row r="536" s="11" customFormat="1">
      <c r="B536" s="233"/>
      <c r="C536" s="234"/>
      <c r="D536" s="235" t="s">
        <v>173</v>
      </c>
      <c r="E536" s="236" t="s">
        <v>21</v>
      </c>
      <c r="F536" s="237" t="s">
        <v>655</v>
      </c>
      <c r="G536" s="234"/>
      <c r="H536" s="236" t="s">
        <v>21</v>
      </c>
      <c r="I536" s="238"/>
      <c r="J536" s="234"/>
      <c r="K536" s="234"/>
      <c r="L536" s="239"/>
      <c r="M536" s="240"/>
      <c r="N536" s="241"/>
      <c r="O536" s="241"/>
      <c r="P536" s="241"/>
      <c r="Q536" s="241"/>
      <c r="R536" s="241"/>
      <c r="S536" s="241"/>
      <c r="T536" s="242"/>
      <c r="AT536" s="243" t="s">
        <v>173</v>
      </c>
      <c r="AU536" s="243" t="s">
        <v>82</v>
      </c>
      <c r="AV536" s="11" t="s">
        <v>80</v>
      </c>
      <c r="AW536" s="11" t="s">
        <v>35</v>
      </c>
      <c r="AX536" s="11" t="s">
        <v>72</v>
      </c>
      <c r="AY536" s="243" t="s">
        <v>164</v>
      </c>
    </row>
    <row r="537" s="12" customFormat="1">
      <c r="B537" s="244"/>
      <c r="C537" s="245"/>
      <c r="D537" s="235" t="s">
        <v>173</v>
      </c>
      <c r="E537" s="246" t="s">
        <v>21</v>
      </c>
      <c r="F537" s="247" t="s">
        <v>1293</v>
      </c>
      <c r="G537" s="245"/>
      <c r="H537" s="248">
        <v>489</v>
      </c>
      <c r="I537" s="249"/>
      <c r="J537" s="245"/>
      <c r="K537" s="245"/>
      <c r="L537" s="250"/>
      <c r="M537" s="251"/>
      <c r="N537" s="252"/>
      <c r="O537" s="252"/>
      <c r="P537" s="252"/>
      <c r="Q537" s="252"/>
      <c r="R537" s="252"/>
      <c r="S537" s="252"/>
      <c r="T537" s="253"/>
      <c r="AT537" s="254" t="s">
        <v>173</v>
      </c>
      <c r="AU537" s="254" t="s">
        <v>82</v>
      </c>
      <c r="AV537" s="12" t="s">
        <v>82</v>
      </c>
      <c r="AW537" s="12" t="s">
        <v>35</v>
      </c>
      <c r="AX537" s="12" t="s">
        <v>72</v>
      </c>
      <c r="AY537" s="254" t="s">
        <v>164</v>
      </c>
    </row>
    <row r="538" s="14" customFormat="1">
      <c r="B538" s="276"/>
      <c r="C538" s="277"/>
      <c r="D538" s="235" t="s">
        <v>173</v>
      </c>
      <c r="E538" s="278" t="s">
        <v>21</v>
      </c>
      <c r="F538" s="279" t="s">
        <v>330</v>
      </c>
      <c r="G538" s="277"/>
      <c r="H538" s="280">
        <v>489</v>
      </c>
      <c r="I538" s="281"/>
      <c r="J538" s="277"/>
      <c r="K538" s="277"/>
      <c r="L538" s="282"/>
      <c r="M538" s="283"/>
      <c r="N538" s="284"/>
      <c r="O538" s="284"/>
      <c r="P538" s="284"/>
      <c r="Q538" s="284"/>
      <c r="R538" s="284"/>
      <c r="S538" s="284"/>
      <c r="T538" s="285"/>
      <c r="AT538" s="286" t="s">
        <v>173</v>
      </c>
      <c r="AU538" s="286" t="s">
        <v>82</v>
      </c>
      <c r="AV538" s="14" t="s">
        <v>185</v>
      </c>
      <c r="AW538" s="14" t="s">
        <v>35</v>
      </c>
      <c r="AX538" s="14" t="s">
        <v>72</v>
      </c>
      <c r="AY538" s="286" t="s">
        <v>164</v>
      </c>
    </row>
    <row r="539" s="11" customFormat="1">
      <c r="B539" s="233"/>
      <c r="C539" s="234"/>
      <c r="D539" s="235" t="s">
        <v>173</v>
      </c>
      <c r="E539" s="236" t="s">
        <v>21</v>
      </c>
      <c r="F539" s="237" t="s">
        <v>1292</v>
      </c>
      <c r="G539" s="234"/>
      <c r="H539" s="236" t="s">
        <v>21</v>
      </c>
      <c r="I539" s="238"/>
      <c r="J539" s="234"/>
      <c r="K539" s="234"/>
      <c r="L539" s="239"/>
      <c r="M539" s="240"/>
      <c r="N539" s="241"/>
      <c r="O539" s="241"/>
      <c r="P539" s="241"/>
      <c r="Q539" s="241"/>
      <c r="R539" s="241"/>
      <c r="S539" s="241"/>
      <c r="T539" s="242"/>
      <c r="AT539" s="243" t="s">
        <v>173</v>
      </c>
      <c r="AU539" s="243" t="s">
        <v>82</v>
      </c>
      <c r="AV539" s="11" t="s">
        <v>80</v>
      </c>
      <c r="AW539" s="11" t="s">
        <v>35</v>
      </c>
      <c r="AX539" s="11" t="s">
        <v>72</v>
      </c>
      <c r="AY539" s="243" t="s">
        <v>164</v>
      </c>
    </row>
    <row r="540" s="11" customFormat="1">
      <c r="B540" s="233"/>
      <c r="C540" s="234"/>
      <c r="D540" s="235" t="s">
        <v>173</v>
      </c>
      <c r="E540" s="236" t="s">
        <v>21</v>
      </c>
      <c r="F540" s="237" t="s">
        <v>258</v>
      </c>
      <c r="G540" s="234"/>
      <c r="H540" s="236" t="s">
        <v>21</v>
      </c>
      <c r="I540" s="238"/>
      <c r="J540" s="234"/>
      <c r="K540" s="234"/>
      <c r="L540" s="239"/>
      <c r="M540" s="240"/>
      <c r="N540" s="241"/>
      <c r="O540" s="241"/>
      <c r="P540" s="241"/>
      <c r="Q540" s="241"/>
      <c r="R540" s="241"/>
      <c r="S540" s="241"/>
      <c r="T540" s="242"/>
      <c r="AT540" s="243" t="s">
        <v>173</v>
      </c>
      <c r="AU540" s="243" t="s">
        <v>82</v>
      </c>
      <c r="AV540" s="11" t="s">
        <v>80</v>
      </c>
      <c r="AW540" s="11" t="s">
        <v>35</v>
      </c>
      <c r="AX540" s="11" t="s">
        <v>72</v>
      </c>
      <c r="AY540" s="243" t="s">
        <v>164</v>
      </c>
    </row>
    <row r="541" s="11" customFormat="1">
      <c r="B541" s="233"/>
      <c r="C541" s="234"/>
      <c r="D541" s="235" t="s">
        <v>173</v>
      </c>
      <c r="E541" s="236" t="s">
        <v>21</v>
      </c>
      <c r="F541" s="237" t="s">
        <v>655</v>
      </c>
      <c r="G541" s="234"/>
      <c r="H541" s="236" t="s">
        <v>21</v>
      </c>
      <c r="I541" s="238"/>
      <c r="J541" s="234"/>
      <c r="K541" s="234"/>
      <c r="L541" s="239"/>
      <c r="M541" s="240"/>
      <c r="N541" s="241"/>
      <c r="O541" s="241"/>
      <c r="P541" s="241"/>
      <c r="Q541" s="241"/>
      <c r="R541" s="241"/>
      <c r="S541" s="241"/>
      <c r="T541" s="242"/>
      <c r="AT541" s="243" t="s">
        <v>173</v>
      </c>
      <c r="AU541" s="243" t="s">
        <v>82</v>
      </c>
      <c r="AV541" s="11" t="s">
        <v>80</v>
      </c>
      <c r="AW541" s="11" t="s">
        <v>35</v>
      </c>
      <c r="AX541" s="11" t="s">
        <v>72</v>
      </c>
      <c r="AY541" s="243" t="s">
        <v>164</v>
      </c>
    </row>
    <row r="542" s="12" customFormat="1">
      <c r="B542" s="244"/>
      <c r="C542" s="245"/>
      <c r="D542" s="235" t="s">
        <v>173</v>
      </c>
      <c r="E542" s="246" t="s">
        <v>21</v>
      </c>
      <c r="F542" s="247" t="s">
        <v>1326</v>
      </c>
      <c r="G542" s="245"/>
      <c r="H542" s="248">
        <v>1.28</v>
      </c>
      <c r="I542" s="249"/>
      <c r="J542" s="245"/>
      <c r="K542" s="245"/>
      <c r="L542" s="250"/>
      <c r="M542" s="251"/>
      <c r="N542" s="252"/>
      <c r="O542" s="252"/>
      <c r="P542" s="252"/>
      <c r="Q542" s="252"/>
      <c r="R542" s="252"/>
      <c r="S542" s="252"/>
      <c r="T542" s="253"/>
      <c r="AT542" s="254" t="s">
        <v>173</v>
      </c>
      <c r="AU542" s="254" t="s">
        <v>82</v>
      </c>
      <c r="AV542" s="12" t="s">
        <v>82</v>
      </c>
      <c r="AW542" s="12" t="s">
        <v>35</v>
      </c>
      <c r="AX542" s="12" t="s">
        <v>72</v>
      </c>
      <c r="AY542" s="254" t="s">
        <v>164</v>
      </c>
    </row>
    <row r="543" s="11" customFormat="1">
      <c r="B543" s="233"/>
      <c r="C543" s="234"/>
      <c r="D543" s="235" t="s">
        <v>173</v>
      </c>
      <c r="E543" s="236" t="s">
        <v>21</v>
      </c>
      <c r="F543" s="237" t="s">
        <v>656</v>
      </c>
      <c r="G543" s="234"/>
      <c r="H543" s="236" t="s">
        <v>21</v>
      </c>
      <c r="I543" s="238"/>
      <c r="J543" s="234"/>
      <c r="K543" s="234"/>
      <c r="L543" s="239"/>
      <c r="M543" s="240"/>
      <c r="N543" s="241"/>
      <c r="O543" s="241"/>
      <c r="P543" s="241"/>
      <c r="Q543" s="241"/>
      <c r="R543" s="241"/>
      <c r="S543" s="241"/>
      <c r="T543" s="242"/>
      <c r="AT543" s="243" t="s">
        <v>173</v>
      </c>
      <c r="AU543" s="243" t="s">
        <v>82</v>
      </c>
      <c r="AV543" s="11" t="s">
        <v>80</v>
      </c>
      <c r="AW543" s="11" t="s">
        <v>35</v>
      </c>
      <c r="AX543" s="11" t="s">
        <v>72</v>
      </c>
      <c r="AY543" s="243" t="s">
        <v>164</v>
      </c>
    </row>
    <row r="544" s="14" customFormat="1">
      <c r="B544" s="276"/>
      <c r="C544" s="277"/>
      <c r="D544" s="235" t="s">
        <v>173</v>
      </c>
      <c r="E544" s="278" t="s">
        <v>21</v>
      </c>
      <c r="F544" s="279" t="s">
        <v>330</v>
      </c>
      <c r="G544" s="277"/>
      <c r="H544" s="280">
        <v>1.28</v>
      </c>
      <c r="I544" s="281"/>
      <c r="J544" s="277"/>
      <c r="K544" s="277"/>
      <c r="L544" s="282"/>
      <c r="M544" s="283"/>
      <c r="N544" s="284"/>
      <c r="O544" s="284"/>
      <c r="P544" s="284"/>
      <c r="Q544" s="284"/>
      <c r="R544" s="284"/>
      <c r="S544" s="284"/>
      <c r="T544" s="285"/>
      <c r="AT544" s="286" t="s">
        <v>173</v>
      </c>
      <c r="AU544" s="286" t="s">
        <v>82</v>
      </c>
      <c r="AV544" s="14" t="s">
        <v>185</v>
      </c>
      <c r="AW544" s="14" t="s">
        <v>35</v>
      </c>
      <c r="AX544" s="14" t="s">
        <v>72</v>
      </c>
      <c r="AY544" s="286" t="s">
        <v>164</v>
      </c>
    </row>
    <row r="545" s="11" customFormat="1">
      <c r="B545" s="233"/>
      <c r="C545" s="234"/>
      <c r="D545" s="235" t="s">
        <v>173</v>
      </c>
      <c r="E545" s="236" t="s">
        <v>21</v>
      </c>
      <c r="F545" s="237" t="s">
        <v>1292</v>
      </c>
      <c r="G545" s="234"/>
      <c r="H545" s="236" t="s">
        <v>21</v>
      </c>
      <c r="I545" s="238"/>
      <c r="J545" s="234"/>
      <c r="K545" s="234"/>
      <c r="L545" s="239"/>
      <c r="M545" s="240"/>
      <c r="N545" s="241"/>
      <c r="O545" s="241"/>
      <c r="P545" s="241"/>
      <c r="Q545" s="241"/>
      <c r="R545" s="241"/>
      <c r="S545" s="241"/>
      <c r="T545" s="242"/>
      <c r="AT545" s="243" t="s">
        <v>173</v>
      </c>
      <c r="AU545" s="243" t="s">
        <v>82</v>
      </c>
      <c r="AV545" s="11" t="s">
        <v>80</v>
      </c>
      <c r="AW545" s="11" t="s">
        <v>35</v>
      </c>
      <c r="AX545" s="11" t="s">
        <v>72</v>
      </c>
      <c r="AY545" s="243" t="s">
        <v>164</v>
      </c>
    </row>
    <row r="546" s="11" customFormat="1">
      <c r="B546" s="233"/>
      <c r="C546" s="234"/>
      <c r="D546" s="235" t="s">
        <v>173</v>
      </c>
      <c r="E546" s="236" t="s">
        <v>21</v>
      </c>
      <c r="F546" s="237" t="s">
        <v>333</v>
      </c>
      <c r="G546" s="234"/>
      <c r="H546" s="236" t="s">
        <v>21</v>
      </c>
      <c r="I546" s="238"/>
      <c r="J546" s="234"/>
      <c r="K546" s="234"/>
      <c r="L546" s="239"/>
      <c r="M546" s="240"/>
      <c r="N546" s="241"/>
      <c r="O546" s="241"/>
      <c r="P546" s="241"/>
      <c r="Q546" s="241"/>
      <c r="R546" s="241"/>
      <c r="S546" s="241"/>
      <c r="T546" s="242"/>
      <c r="AT546" s="243" t="s">
        <v>173</v>
      </c>
      <c r="AU546" s="243" t="s">
        <v>82</v>
      </c>
      <c r="AV546" s="11" t="s">
        <v>80</v>
      </c>
      <c r="AW546" s="11" t="s">
        <v>35</v>
      </c>
      <c r="AX546" s="11" t="s">
        <v>72</v>
      </c>
      <c r="AY546" s="243" t="s">
        <v>164</v>
      </c>
    </row>
    <row r="547" s="11" customFormat="1">
      <c r="B547" s="233"/>
      <c r="C547" s="234"/>
      <c r="D547" s="235" t="s">
        <v>173</v>
      </c>
      <c r="E547" s="236" t="s">
        <v>21</v>
      </c>
      <c r="F547" s="237" t="s">
        <v>655</v>
      </c>
      <c r="G547" s="234"/>
      <c r="H547" s="236" t="s">
        <v>21</v>
      </c>
      <c r="I547" s="238"/>
      <c r="J547" s="234"/>
      <c r="K547" s="234"/>
      <c r="L547" s="239"/>
      <c r="M547" s="240"/>
      <c r="N547" s="241"/>
      <c r="O547" s="241"/>
      <c r="P547" s="241"/>
      <c r="Q547" s="241"/>
      <c r="R547" s="241"/>
      <c r="S547" s="241"/>
      <c r="T547" s="242"/>
      <c r="AT547" s="243" t="s">
        <v>173</v>
      </c>
      <c r="AU547" s="243" t="s">
        <v>82</v>
      </c>
      <c r="AV547" s="11" t="s">
        <v>80</v>
      </c>
      <c r="AW547" s="11" t="s">
        <v>35</v>
      </c>
      <c r="AX547" s="11" t="s">
        <v>72</v>
      </c>
      <c r="AY547" s="243" t="s">
        <v>164</v>
      </c>
    </row>
    <row r="548" s="12" customFormat="1">
      <c r="B548" s="244"/>
      <c r="C548" s="245"/>
      <c r="D548" s="235" t="s">
        <v>173</v>
      </c>
      <c r="E548" s="246" t="s">
        <v>21</v>
      </c>
      <c r="F548" s="247" t="s">
        <v>1327</v>
      </c>
      <c r="G548" s="245"/>
      <c r="H548" s="248">
        <v>3.8399999999999999</v>
      </c>
      <c r="I548" s="249"/>
      <c r="J548" s="245"/>
      <c r="K548" s="245"/>
      <c r="L548" s="250"/>
      <c r="M548" s="251"/>
      <c r="N548" s="252"/>
      <c r="O548" s="252"/>
      <c r="P548" s="252"/>
      <c r="Q548" s="252"/>
      <c r="R548" s="252"/>
      <c r="S548" s="252"/>
      <c r="T548" s="253"/>
      <c r="AT548" s="254" t="s">
        <v>173</v>
      </c>
      <c r="AU548" s="254" t="s">
        <v>82</v>
      </c>
      <c r="AV548" s="12" t="s">
        <v>82</v>
      </c>
      <c r="AW548" s="12" t="s">
        <v>35</v>
      </c>
      <c r="AX548" s="12" t="s">
        <v>72</v>
      </c>
      <c r="AY548" s="254" t="s">
        <v>164</v>
      </c>
    </row>
    <row r="549" s="11" customFormat="1">
      <c r="B549" s="233"/>
      <c r="C549" s="234"/>
      <c r="D549" s="235" t="s">
        <v>173</v>
      </c>
      <c r="E549" s="236" t="s">
        <v>21</v>
      </c>
      <c r="F549" s="237" t="s">
        <v>656</v>
      </c>
      <c r="G549" s="234"/>
      <c r="H549" s="236" t="s">
        <v>21</v>
      </c>
      <c r="I549" s="238"/>
      <c r="J549" s="234"/>
      <c r="K549" s="234"/>
      <c r="L549" s="239"/>
      <c r="M549" s="240"/>
      <c r="N549" s="241"/>
      <c r="O549" s="241"/>
      <c r="P549" s="241"/>
      <c r="Q549" s="241"/>
      <c r="R549" s="241"/>
      <c r="S549" s="241"/>
      <c r="T549" s="242"/>
      <c r="AT549" s="243" t="s">
        <v>173</v>
      </c>
      <c r="AU549" s="243" t="s">
        <v>82</v>
      </c>
      <c r="AV549" s="11" t="s">
        <v>80</v>
      </c>
      <c r="AW549" s="11" t="s">
        <v>35</v>
      </c>
      <c r="AX549" s="11" t="s">
        <v>72</v>
      </c>
      <c r="AY549" s="243" t="s">
        <v>164</v>
      </c>
    </row>
    <row r="550" s="11" customFormat="1">
      <c r="B550" s="233"/>
      <c r="C550" s="234"/>
      <c r="D550" s="235" t="s">
        <v>173</v>
      </c>
      <c r="E550" s="236" t="s">
        <v>21</v>
      </c>
      <c r="F550" s="237" t="s">
        <v>1292</v>
      </c>
      <c r="G550" s="234"/>
      <c r="H550" s="236" t="s">
        <v>21</v>
      </c>
      <c r="I550" s="238"/>
      <c r="J550" s="234"/>
      <c r="K550" s="234"/>
      <c r="L550" s="239"/>
      <c r="M550" s="240"/>
      <c r="N550" s="241"/>
      <c r="O550" s="241"/>
      <c r="P550" s="241"/>
      <c r="Q550" s="241"/>
      <c r="R550" s="241"/>
      <c r="S550" s="241"/>
      <c r="T550" s="242"/>
      <c r="AT550" s="243" t="s">
        <v>173</v>
      </c>
      <c r="AU550" s="243" t="s">
        <v>82</v>
      </c>
      <c r="AV550" s="11" t="s">
        <v>80</v>
      </c>
      <c r="AW550" s="11" t="s">
        <v>35</v>
      </c>
      <c r="AX550" s="11" t="s">
        <v>72</v>
      </c>
      <c r="AY550" s="243" t="s">
        <v>164</v>
      </c>
    </row>
    <row r="551" s="11" customFormat="1">
      <c r="B551" s="233"/>
      <c r="C551" s="234"/>
      <c r="D551" s="235" t="s">
        <v>173</v>
      </c>
      <c r="E551" s="236" t="s">
        <v>21</v>
      </c>
      <c r="F551" s="237" t="s">
        <v>333</v>
      </c>
      <c r="G551" s="234"/>
      <c r="H551" s="236" t="s">
        <v>21</v>
      </c>
      <c r="I551" s="238"/>
      <c r="J551" s="234"/>
      <c r="K551" s="234"/>
      <c r="L551" s="239"/>
      <c r="M551" s="240"/>
      <c r="N551" s="241"/>
      <c r="O551" s="241"/>
      <c r="P551" s="241"/>
      <c r="Q551" s="241"/>
      <c r="R551" s="241"/>
      <c r="S551" s="241"/>
      <c r="T551" s="242"/>
      <c r="AT551" s="243" t="s">
        <v>173</v>
      </c>
      <c r="AU551" s="243" t="s">
        <v>82</v>
      </c>
      <c r="AV551" s="11" t="s">
        <v>80</v>
      </c>
      <c r="AW551" s="11" t="s">
        <v>35</v>
      </c>
      <c r="AX551" s="11" t="s">
        <v>72</v>
      </c>
      <c r="AY551" s="243" t="s">
        <v>164</v>
      </c>
    </row>
    <row r="552" s="11" customFormat="1">
      <c r="B552" s="233"/>
      <c r="C552" s="234"/>
      <c r="D552" s="235" t="s">
        <v>173</v>
      </c>
      <c r="E552" s="236" t="s">
        <v>21</v>
      </c>
      <c r="F552" s="237" t="s">
        <v>699</v>
      </c>
      <c r="G552" s="234"/>
      <c r="H552" s="236" t="s">
        <v>21</v>
      </c>
      <c r="I552" s="238"/>
      <c r="J552" s="234"/>
      <c r="K552" s="234"/>
      <c r="L552" s="239"/>
      <c r="M552" s="240"/>
      <c r="N552" s="241"/>
      <c r="O552" s="241"/>
      <c r="P552" s="241"/>
      <c r="Q552" s="241"/>
      <c r="R552" s="241"/>
      <c r="S552" s="241"/>
      <c r="T552" s="242"/>
      <c r="AT552" s="243" t="s">
        <v>173</v>
      </c>
      <c r="AU552" s="243" t="s">
        <v>82</v>
      </c>
      <c r="AV552" s="11" t="s">
        <v>80</v>
      </c>
      <c r="AW552" s="11" t="s">
        <v>35</v>
      </c>
      <c r="AX552" s="11" t="s">
        <v>72</v>
      </c>
      <c r="AY552" s="243" t="s">
        <v>164</v>
      </c>
    </row>
    <row r="553" s="12" customFormat="1">
      <c r="B553" s="244"/>
      <c r="C553" s="245"/>
      <c r="D553" s="235" t="s">
        <v>173</v>
      </c>
      <c r="E553" s="246" t="s">
        <v>21</v>
      </c>
      <c r="F553" s="247" t="s">
        <v>1327</v>
      </c>
      <c r="G553" s="245"/>
      <c r="H553" s="248">
        <v>3.8399999999999999</v>
      </c>
      <c r="I553" s="249"/>
      <c r="J553" s="245"/>
      <c r="K553" s="245"/>
      <c r="L553" s="250"/>
      <c r="M553" s="251"/>
      <c r="N553" s="252"/>
      <c r="O553" s="252"/>
      <c r="P553" s="252"/>
      <c r="Q553" s="252"/>
      <c r="R553" s="252"/>
      <c r="S553" s="252"/>
      <c r="T553" s="253"/>
      <c r="AT553" s="254" t="s">
        <v>173</v>
      </c>
      <c r="AU553" s="254" t="s">
        <v>82</v>
      </c>
      <c r="AV553" s="12" t="s">
        <v>82</v>
      </c>
      <c r="AW553" s="12" t="s">
        <v>35</v>
      </c>
      <c r="AX553" s="12" t="s">
        <v>72</v>
      </c>
      <c r="AY553" s="254" t="s">
        <v>164</v>
      </c>
    </row>
    <row r="554" s="11" customFormat="1">
      <c r="B554" s="233"/>
      <c r="C554" s="234"/>
      <c r="D554" s="235" t="s">
        <v>173</v>
      </c>
      <c r="E554" s="236" t="s">
        <v>21</v>
      </c>
      <c r="F554" s="237" t="s">
        <v>1403</v>
      </c>
      <c r="G554" s="234"/>
      <c r="H554" s="236" t="s">
        <v>21</v>
      </c>
      <c r="I554" s="238"/>
      <c r="J554" s="234"/>
      <c r="K554" s="234"/>
      <c r="L554" s="239"/>
      <c r="M554" s="240"/>
      <c r="N554" s="241"/>
      <c r="O554" s="241"/>
      <c r="P554" s="241"/>
      <c r="Q554" s="241"/>
      <c r="R554" s="241"/>
      <c r="S554" s="241"/>
      <c r="T554" s="242"/>
      <c r="AT554" s="243" t="s">
        <v>173</v>
      </c>
      <c r="AU554" s="243" t="s">
        <v>82</v>
      </c>
      <c r="AV554" s="11" t="s">
        <v>80</v>
      </c>
      <c r="AW554" s="11" t="s">
        <v>35</v>
      </c>
      <c r="AX554" s="11" t="s">
        <v>72</v>
      </c>
      <c r="AY554" s="243" t="s">
        <v>164</v>
      </c>
    </row>
    <row r="555" s="14" customFormat="1">
      <c r="B555" s="276"/>
      <c r="C555" s="277"/>
      <c r="D555" s="235" t="s">
        <v>173</v>
      </c>
      <c r="E555" s="278" t="s">
        <v>21</v>
      </c>
      <c r="F555" s="279" t="s">
        <v>330</v>
      </c>
      <c r="G555" s="277"/>
      <c r="H555" s="280">
        <v>7.6799999999999997</v>
      </c>
      <c r="I555" s="281"/>
      <c r="J555" s="277"/>
      <c r="K555" s="277"/>
      <c r="L555" s="282"/>
      <c r="M555" s="283"/>
      <c r="N555" s="284"/>
      <c r="O555" s="284"/>
      <c r="P555" s="284"/>
      <c r="Q555" s="284"/>
      <c r="R555" s="284"/>
      <c r="S555" s="284"/>
      <c r="T555" s="285"/>
      <c r="AT555" s="286" t="s">
        <v>173</v>
      </c>
      <c r="AU555" s="286" t="s">
        <v>82</v>
      </c>
      <c r="AV555" s="14" t="s">
        <v>185</v>
      </c>
      <c r="AW555" s="14" t="s">
        <v>35</v>
      </c>
      <c r="AX555" s="14" t="s">
        <v>72</v>
      </c>
      <c r="AY555" s="286" t="s">
        <v>164</v>
      </c>
    </row>
    <row r="556" s="11" customFormat="1">
      <c r="B556" s="233"/>
      <c r="C556" s="234"/>
      <c r="D556" s="235" t="s">
        <v>173</v>
      </c>
      <c r="E556" s="236" t="s">
        <v>21</v>
      </c>
      <c r="F556" s="237" t="s">
        <v>1292</v>
      </c>
      <c r="G556" s="234"/>
      <c r="H556" s="236" t="s">
        <v>21</v>
      </c>
      <c r="I556" s="238"/>
      <c r="J556" s="234"/>
      <c r="K556" s="234"/>
      <c r="L556" s="239"/>
      <c r="M556" s="240"/>
      <c r="N556" s="241"/>
      <c r="O556" s="241"/>
      <c r="P556" s="241"/>
      <c r="Q556" s="241"/>
      <c r="R556" s="241"/>
      <c r="S556" s="241"/>
      <c r="T556" s="242"/>
      <c r="AT556" s="243" t="s">
        <v>173</v>
      </c>
      <c r="AU556" s="243" t="s">
        <v>82</v>
      </c>
      <c r="AV556" s="11" t="s">
        <v>80</v>
      </c>
      <c r="AW556" s="11" t="s">
        <v>35</v>
      </c>
      <c r="AX556" s="11" t="s">
        <v>72</v>
      </c>
      <c r="AY556" s="243" t="s">
        <v>164</v>
      </c>
    </row>
    <row r="557" s="11" customFormat="1">
      <c r="B557" s="233"/>
      <c r="C557" s="234"/>
      <c r="D557" s="235" t="s">
        <v>173</v>
      </c>
      <c r="E557" s="236" t="s">
        <v>21</v>
      </c>
      <c r="F557" s="237" t="s">
        <v>335</v>
      </c>
      <c r="G557" s="234"/>
      <c r="H557" s="236" t="s">
        <v>21</v>
      </c>
      <c r="I557" s="238"/>
      <c r="J557" s="234"/>
      <c r="K557" s="234"/>
      <c r="L557" s="239"/>
      <c r="M557" s="240"/>
      <c r="N557" s="241"/>
      <c r="O557" s="241"/>
      <c r="P557" s="241"/>
      <c r="Q557" s="241"/>
      <c r="R557" s="241"/>
      <c r="S557" s="241"/>
      <c r="T557" s="242"/>
      <c r="AT557" s="243" t="s">
        <v>173</v>
      </c>
      <c r="AU557" s="243" t="s">
        <v>82</v>
      </c>
      <c r="AV557" s="11" t="s">
        <v>80</v>
      </c>
      <c r="AW557" s="11" t="s">
        <v>35</v>
      </c>
      <c r="AX557" s="11" t="s">
        <v>72</v>
      </c>
      <c r="AY557" s="243" t="s">
        <v>164</v>
      </c>
    </row>
    <row r="558" s="11" customFormat="1">
      <c r="B558" s="233"/>
      <c r="C558" s="234"/>
      <c r="D558" s="235" t="s">
        <v>173</v>
      </c>
      <c r="E558" s="236" t="s">
        <v>21</v>
      </c>
      <c r="F558" s="237" t="s">
        <v>655</v>
      </c>
      <c r="G558" s="234"/>
      <c r="H558" s="236" t="s">
        <v>21</v>
      </c>
      <c r="I558" s="238"/>
      <c r="J558" s="234"/>
      <c r="K558" s="234"/>
      <c r="L558" s="239"/>
      <c r="M558" s="240"/>
      <c r="N558" s="241"/>
      <c r="O558" s="241"/>
      <c r="P558" s="241"/>
      <c r="Q558" s="241"/>
      <c r="R558" s="241"/>
      <c r="S558" s="241"/>
      <c r="T558" s="242"/>
      <c r="AT558" s="243" t="s">
        <v>173</v>
      </c>
      <c r="AU558" s="243" t="s">
        <v>82</v>
      </c>
      <c r="AV558" s="11" t="s">
        <v>80</v>
      </c>
      <c r="AW558" s="11" t="s">
        <v>35</v>
      </c>
      <c r="AX558" s="11" t="s">
        <v>72</v>
      </c>
      <c r="AY558" s="243" t="s">
        <v>164</v>
      </c>
    </row>
    <row r="559" s="12" customFormat="1">
      <c r="B559" s="244"/>
      <c r="C559" s="245"/>
      <c r="D559" s="235" t="s">
        <v>173</v>
      </c>
      <c r="E559" s="246" t="s">
        <v>21</v>
      </c>
      <c r="F559" s="247" t="s">
        <v>1328</v>
      </c>
      <c r="G559" s="245"/>
      <c r="H559" s="248">
        <v>3.2000000000000002</v>
      </c>
      <c r="I559" s="249"/>
      <c r="J559" s="245"/>
      <c r="K559" s="245"/>
      <c r="L559" s="250"/>
      <c r="M559" s="251"/>
      <c r="N559" s="252"/>
      <c r="O559" s="252"/>
      <c r="P559" s="252"/>
      <c r="Q559" s="252"/>
      <c r="R559" s="252"/>
      <c r="S559" s="252"/>
      <c r="T559" s="253"/>
      <c r="AT559" s="254" t="s">
        <v>173</v>
      </c>
      <c r="AU559" s="254" t="s">
        <v>82</v>
      </c>
      <c r="AV559" s="12" t="s">
        <v>82</v>
      </c>
      <c r="AW559" s="12" t="s">
        <v>35</v>
      </c>
      <c r="AX559" s="12" t="s">
        <v>72</v>
      </c>
      <c r="AY559" s="254" t="s">
        <v>164</v>
      </c>
    </row>
    <row r="560" s="11" customFormat="1">
      <c r="B560" s="233"/>
      <c r="C560" s="234"/>
      <c r="D560" s="235" t="s">
        <v>173</v>
      </c>
      <c r="E560" s="236" t="s">
        <v>21</v>
      </c>
      <c r="F560" s="237" t="s">
        <v>656</v>
      </c>
      <c r="G560" s="234"/>
      <c r="H560" s="236" t="s">
        <v>21</v>
      </c>
      <c r="I560" s="238"/>
      <c r="J560" s="234"/>
      <c r="K560" s="234"/>
      <c r="L560" s="239"/>
      <c r="M560" s="240"/>
      <c r="N560" s="241"/>
      <c r="O560" s="241"/>
      <c r="P560" s="241"/>
      <c r="Q560" s="241"/>
      <c r="R560" s="241"/>
      <c r="S560" s="241"/>
      <c r="T560" s="242"/>
      <c r="AT560" s="243" t="s">
        <v>173</v>
      </c>
      <c r="AU560" s="243" t="s">
        <v>82</v>
      </c>
      <c r="AV560" s="11" t="s">
        <v>80</v>
      </c>
      <c r="AW560" s="11" t="s">
        <v>35</v>
      </c>
      <c r="AX560" s="11" t="s">
        <v>72</v>
      </c>
      <c r="AY560" s="243" t="s">
        <v>164</v>
      </c>
    </row>
    <row r="561" s="11" customFormat="1">
      <c r="B561" s="233"/>
      <c r="C561" s="234"/>
      <c r="D561" s="235" t="s">
        <v>173</v>
      </c>
      <c r="E561" s="236" t="s">
        <v>21</v>
      </c>
      <c r="F561" s="237" t="s">
        <v>1292</v>
      </c>
      <c r="G561" s="234"/>
      <c r="H561" s="236" t="s">
        <v>21</v>
      </c>
      <c r="I561" s="238"/>
      <c r="J561" s="234"/>
      <c r="K561" s="234"/>
      <c r="L561" s="239"/>
      <c r="M561" s="240"/>
      <c r="N561" s="241"/>
      <c r="O561" s="241"/>
      <c r="P561" s="241"/>
      <c r="Q561" s="241"/>
      <c r="R561" s="241"/>
      <c r="S561" s="241"/>
      <c r="T561" s="242"/>
      <c r="AT561" s="243" t="s">
        <v>173</v>
      </c>
      <c r="AU561" s="243" t="s">
        <v>82</v>
      </c>
      <c r="AV561" s="11" t="s">
        <v>80</v>
      </c>
      <c r="AW561" s="11" t="s">
        <v>35</v>
      </c>
      <c r="AX561" s="11" t="s">
        <v>72</v>
      </c>
      <c r="AY561" s="243" t="s">
        <v>164</v>
      </c>
    </row>
    <row r="562" s="11" customFormat="1">
      <c r="B562" s="233"/>
      <c r="C562" s="234"/>
      <c r="D562" s="235" t="s">
        <v>173</v>
      </c>
      <c r="E562" s="236" t="s">
        <v>21</v>
      </c>
      <c r="F562" s="237" t="s">
        <v>335</v>
      </c>
      <c r="G562" s="234"/>
      <c r="H562" s="236" t="s">
        <v>21</v>
      </c>
      <c r="I562" s="238"/>
      <c r="J562" s="234"/>
      <c r="K562" s="234"/>
      <c r="L562" s="239"/>
      <c r="M562" s="240"/>
      <c r="N562" s="241"/>
      <c r="O562" s="241"/>
      <c r="P562" s="241"/>
      <c r="Q562" s="241"/>
      <c r="R562" s="241"/>
      <c r="S562" s="241"/>
      <c r="T562" s="242"/>
      <c r="AT562" s="243" t="s">
        <v>173</v>
      </c>
      <c r="AU562" s="243" t="s">
        <v>82</v>
      </c>
      <c r="AV562" s="11" t="s">
        <v>80</v>
      </c>
      <c r="AW562" s="11" t="s">
        <v>35</v>
      </c>
      <c r="AX562" s="11" t="s">
        <v>72</v>
      </c>
      <c r="AY562" s="243" t="s">
        <v>164</v>
      </c>
    </row>
    <row r="563" s="11" customFormat="1">
      <c r="B563" s="233"/>
      <c r="C563" s="234"/>
      <c r="D563" s="235" t="s">
        <v>173</v>
      </c>
      <c r="E563" s="236" t="s">
        <v>21</v>
      </c>
      <c r="F563" s="237" t="s">
        <v>699</v>
      </c>
      <c r="G563" s="234"/>
      <c r="H563" s="236" t="s">
        <v>21</v>
      </c>
      <c r="I563" s="238"/>
      <c r="J563" s="234"/>
      <c r="K563" s="234"/>
      <c r="L563" s="239"/>
      <c r="M563" s="240"/>
      <c r="N563" s="241"/>
      <c r="O563" s="241"/>
      <c r="P563" s="241"/>
      <c r="Q563" s="241"/>
      <c r="R563" s="241"/>
      <c r="S563" s="241"/>
      <c r="T563" s="242"/>
      <c r="AT563" s="243" t="s">
        <v>173</v>
      </c>
      <c r="AU563" s="243" t="s">
        <v>82</v>
      </c>
      <c r="AV563" s="11" t="s">
        <v>80</v>
      </c>
      <c r="AW563" s="11" t="s">
        <v>35</v>
      </c>
      <c r="AX563" s="11" t="s">
        <v>72</v>
      </c>
      <c r="AY563" s="243" t="s">
        <v>164</v>
      </c>
    </row>
    <row r="564" s="12" customFormat="1">
      <c r="B564" s="244"/>
      <c r="C564" s="245"/>
      <c r="D564" s="235" t="s">
        <v>173</v>
      </c>
      <c r="E564" s="246" t="s">
        <v>21</v>
      </c>
      <c r="F564" s="247" t="s">
        <v>1328</v>
      </c>
      <c r="G564" s="245"/>
      <c r="H564" s="248">
        <v>3.2000000000000002</v>
      </c>
      <c r="I564" s="249"/>
      <c r="J564" s="245"/>
      <c r="K564" s="245"/>
      <c r="L564" s="250"/>
      <c r="M564" s="251"/>
      <c r="N564" s="252"/>
      <c r="O564" s="252"/>
      <c r="P564" s="252"/>
      <c r="Q564" s="252"/>
      <c r="R564" s="252"/>
      <c r="S564" s="252"/>
      <c r="T564" s="253"/>
      <c r="AT564" s="254" t="s">
        <v>173</v>
      </c>
      <c r="AU564" s="254" t="s">
        <v>82</v>
      </c>
      <c r="AV564" s="12" t="s">
        <v>82</v>
      </c>
      <c r="AW564" s="12" t="s">
        <v>35</v>
      </c>
      <c r="AX564" s="12" t="s">
        <v>72</v>
      </c>
      <c r="AY564" s="254" t="s">
        <v>164</v>
      </c>
    </row>
    <row r="565" s="11" customFormat="1">
      <c r="B565" s="233"/>
      <c r="C565" s="234"/>
      <c r="D565" s="235" t="s">
        <v>173</v>
      </c>
      <c r="E565" s="236" t="s">
        <v>21</v>
      </c>
      <c r="F565" s="237" t="s">
        <v>656</v>
      </c>
      <c r="G565" s="234"/>
      <c r="H565" s="236" t="s">
        <v>21</v>
      </c>
      <c r="I565" s="238"/>
      <c r="J565" s="234"/>
      <c r="K565" s="234"/>
      <c r="L565" s="239"/>
      <c r="M565" s="240"/>
      <c r="N565" s="241"/>
      <c r="O565" s="241"/>
      <c r="P565" s="241"/>
      <c r="Q565" s="241"/>
      <c r="R565" s="241"/>
      <c r="S565" s="241"/>
      <c r="T565" s="242"/>
      <c r="AT565" s="243" t="s">
        <v>173</v>
      </c>
      <c r="AU565" s="243" t="s">
        <v>82</v>
      </c>
      <c r="AV565" s="11" t="s">
        <v>80</v>
      </c>
      <c r="AW565" s="11" t="s">
        <v>35</v>
      </c>
      <c r="AX565" s="11" t="s">
        <v>72</v>
      </c>
      <c r="AY565" s="243" t="s">
        <v>164</v>
      </c>
    </row>
    <row r="566" s="14" customFormat="1">
      <c r="B566" s="276"/>
      <c r="C566" s="277"/>
      <c r="D566" s="235" t="s">
        <v>173</v>
      </c>
      <c r="E566" s="278" t="s">
        <v>21</v>
      </c>
      <c r="F566" s="279" t="s">
        <v>330</v>
      </c>
      <c r="G566" s="277"/>
      <c r="H566" s="280">
        <v>6.4000000000000004</v>
      </c>
      <c r="I566" s="281"/>
      <c r="J566" s="277"/>
      <c r="K566" s="277"/>
      <c r="L566" s="282"/>
      <c r="M566" s="283"/>
      <c r="N566" s="284"/>
      <c r="O566" s="284"/>
      <c r="P566" s="284"/>
      <c r="Q566" s="284"/>
      <c r="R566" s="284"/>
      <c r="S566" s="284"/>
      <c r="T566" s="285"/>
      <c r="AT566" s="286" t="s">
        <v>173</v>
      </c>
      <c r="AU566" s="286" t="s">
        <v>82</v>
      </c>
      <c r="AV566" s="14" t="s">
        <v>185</v>
      </c>
      <c r="AW566" s="14" t="s">
        <v>35</v>
      </c>
      <c r="AX566" s="14" t="s">
        <v>72</v>
      </c>
      <c r="AY566" s="286" t="s">
        <v>164</v>
      </c>
    </row>
    <row r="567" s="12" customFormat="1">
      <c r="B567" s="244"/>
      <c r="C567" s="245"/>
      <c r="D567" s="235" t="s">
        <v>173</v>
      </c>
      <c r="E567" s="246" t="s">
        <v>21</v>
      </c>
      <c r="F567" s="247" t="s">
        <v>21</v>
      </c>
      <c r="G567" s="245"/>
      <c r="H567" s="248">
        <v>0</v>
      </c>
      <c r="I567" s="249"/>
      <c r="J567" s="245"/>
      <c r="K567" s="245"/>
      <c r="L567" s="250"/>
      <c r="M567" s="251"/>
      <c r="N567" s="252"/>
      <c r="O567" s="252"/>
      <c r="P567" s="252"/>
      <c r="Q567" s="252"/>
      <c r="R567" s="252"/>
      <c r="S567" s="252"/>
      <c r="T567" s="253"/>
      <c r="AT567" s="254" t="s">
        <v>173</v>
      </c>
      <c r="AU567" s="254" t="s">
        <v>82</v>
      </c>
      <c r="AV567" s="12" t="s">
        <v>82</v>
      </c>
      <c r="AW567" s="12" t="s">
        <v>35</v>
      </c>
      <c r="AX567" s="12" t="s">
        <v>72</v>
      </c>
      <c r="AY567" s="254" t="s">
        <v>164</v>
      </c>
    </row>
    <row r="568" s="12" customFormat="1">
      <c r="B568" s="244"/>
      <c r="C568" s="245"/>
      <c r="D568" s="235" t="s">
        <v>173</v>
      </c>
      <c r="E568" s="246" t="s">
        <v>21</v>
      </c>
      <c r="F568" s="247" t="s">
        <v>21</v>
      </c>
      <c r="G568" s="245"/>
      <c r="H568" s="248">
        <v>0</v>
      </c>
      <c r="I568" s="249"/>
      <c r="J568" s="245"/>
      <c r="K568" s="245"/>
      <c r="L568" s="250"/>
      <c r="M568" s="251"/>
      <c r="N568" s="252"/>
      <c r="O568" s="252"/>
      <c r="P568" s="252"/>
      <c r="Q568" s="252"/>
      <c r="R568" s="252"/>
      <c r="S568" s="252"/>
      <c r="T568" s="253"/>
      <c r="AT568" s="254" t="s">
        <v>173</v>
      </c>
      <c r="AU568" s="254" t="s">
        <v>82</v>
      </c>
      <c r="AV568" s="12" t="s">
        <v>82</v>
      </c>
      <c r="AW568" s="12" t="s">
        <v>35</v>
      </c>
      <c r="AX568" s="12" t="s">
        <v>72</v>
      </c>
      <c r="AY568" s="254" t="s">
        <v>164</v>
      </c>
    </row>
    <row r="569" s="13" customFormat="1">
      <c r="B569" s="255"/>
      <c r="C569" s="256"/>
      <c r="D569" s="235" t="s">
        <v>173</v>
      </c>
      <c r="E569" s="257" t="s">
        <v>21</v>
      </c>
      <c r="F569" s="258" t="s">
        <v>177</v>
      </c>
      <c r="G569" s="256"/>
      <c r="H569" s="259">
        <v>504.36000000000001</v>
      </c>
      <c r="I569" s="260"/>
      <c r="J569" s="256"/>
      <c r="K569" s="256"/>
      <c r="L569" s="261"/>
      <c r="M569" s="262"/>
      <c r="N569" s="263"/>
      <c r="O569" s="263"/>
      <c r="P569" s="263"/>
      <c r="Q569" s="263"/>
      <c r="R569" s="263"/>
      <c r="S569" s="263"/>
      <c r="T569" s="264"/>
      <c r="AT569" s="265" t="s">
        <v>173</v>
      </c>
      <c r="AU569" s="265" t="s">
        <v>82</v>
      </c>
      <c r="AV569" s="13" t="s">
        <v>171</v>
      </c>
      <c r="AW569" s="13" t="s">
        <v>35</v>
      </c>
      <c r="AX569" s="13" t="s">
        <v>80</v>
      </c>
      <c r="AY569" s="265" t="s">
        <v>164</v>
      </c>
    </row>
    <row r="570" s="1" customFormat="1" ht="16.5" customHeight="1">
      <c r="B570" s="46"/>
      <c r="C570" s="266" t="s">
        <v>555</v>
      </c>
      <c r="D570" s="266" t="s">
        <v>238</v>
      </c>
      <c r="E570" s="267" t="s">
        <v>658</v>
      </c>
      <c r="F570" s="268" t="s">
        <v>659</v>
      </c>
      <c r="G570" s="269" t="s">
        <v>340</v>
      </c>
      <c r="H570" s="270">
        <v>302.61599999999999</v>
      </c>
      <c r="I570" s="271"/>
      <c r="J570" s="272">
        <f>ROUND(I570*H570,2)</f>
        <v>0</v>
      </c>
      <c r="K570" s="268" t="s">
        <v>21</v>
      </c>
      <c r="L570" s="273"/>
      <c r="M570" s="274" t="s">
        <v>21</v>
      </c>
      <c r="N570" s="275" t="s">
        <v>43</v>
      </c>
      <c r="O570" s="47"/>
      <c r="P570" s="230">
        <f>O570*H570</f>
        <v>0</v>
      </c>
      <c r="Q570" s="230">
        <v>0.001</v>
      </c>
      <c r="R570" s="230">
        <f>Q570*H570</f>
        <v>0.302616</v>
      </c>
      <c r="S570" s="230">
        <v>0</v>
      </c>
      <c r="T570" s="231">
        <f>S570*H570</f>
        <v>0</v>
      </c>
      <c r="AR570" s="24" t="s">
        <v>370</v>
      </c>
      <c r="AT570" s="24" t="s">
        <v>238</v>
      </c>
      <c r="AU570" s="24" t="s">
        <v>82</v>
      </c>
      <c r="AY570" s="24" t="s">
        <v>164</v>
      </c>
      <c r="BE570" s="232">
        <f>IF(N570="základní",J570,0)</f>
        <v>0</v>
      </c>
      <c r="BF570" s="232">
        <f>IF(N570="snížená",J570,0)</f>
        <v>0</v>
      </c>
      <c r="BG570" s="232">
        <f>IF(N570="zákl. přenesená",J570,0)</f>
        <v>0</v>
      </c>
      <c r="BH570" s="232">
        <f>IF(N570="sníž. přenesená",J570,0)</f>
        <v>0</v>
      </c>
      <c r="BI570" s="232">
        <f>IF(N570="nulová",J570,0)</f>
        <v>0</v>
      </c>
      <c r="BJ570" s="24" t="s">
        <v>80</v>
      </c>
      <c r="BK570" s="232">
        <f>ROUND(I570*H570,2)</f>
        <v>0</v>
      </c>
      <c r="BL570" s="24" t="s">
        <v>193</v>
      </c>
      <c r="BM570" s="24" t="s">
        <v>1404</v>
      </c>
    </row>
    <row r="571" s="11" customFormat="1">
      <c r="B571" s="233"/>
      <c r="C571" s="234"/>
      <c r="D571" s="235" t="s">
        <v>173</v>
      </c>
      <c r="E571" s="236" t="s">
        <v>21</v>
      </c>
      <c r="F571" s="237" t="s">
        <v>1292</v>
      </c>
      <c r="G571" s="234"/>
      <c r="H571" s="236" t="s">
        <v>21</v>
      </c>
      <c r="I571" s="238"/>
      <c r="J571" s="234"/>
      <c r="K571" s="234"/>
      <c r="L571" s="239"/>
      <c r="M571" s="240"/>
      <c r="N571" s="241"/>
      <c r="O571" s="241"/>
      <c r="P571" s="241"/>
      <c r="Q571" s="241"/>
      <c r="R571" s="241"/>
      <c r="S571" s="241"/>
      <c r="T571" s="242"/>
      <c r="AT571" s="243" t="s">
        <v>173</v>
      </c>
      <c r="AU571" s="243" t="s">
        <v>82</v>
      </c>
      <c r="AV571" s="11" t="s">
        <v>80</v>
      </c>
      <c r="AW571" s="11" t="s">
        <v>35</v>
      </c>
      <c r="AX571" s="11" t="s">
        <v>72</v>
      </c>
      <c r="AY571" s="243" t="s">
        <v>164</v>
      </c>
    </row>
    <row r="572" s="11" customFormat="1">
      <c r="B572" s="233"/>
      <c r="C572" s="234"/>
      <c r="D572" s="235" t="s">
        <v>173</v>
      </c>
      <c r="E572" s="236" t="s">
        <v>21</v>
      </c>
      <c r="F572" s="237" t="s">
        <v>654</v>
      </c>
      <c r="G572" s="234"/>
      <c r="H572" s="236" t="s">
        <v>21</v>
      </c>
      <c r="I572" s="238"/>
      <c r="J572" s="234"/>
      <c r="K572" s="234"/>
      <c r="L572" s="239"/>
      <c r="M572" s="240"/>
      <c r="N572" s="241"/>
      <c r="O572" s="241"/>
      <c r="P572" s="241"/>
      <c r="Q572" s="241"/>
      <c r="R572" s="241"/>
      <c r="S572" s="241"/>
      <c r="T572" s="242"/>
      <c r="AT572" s="243" t="s">
        <v>173</v>
      </c>
      <c r="AU572" s="243" t="s">
        <v>82</v>
      </c>
      <c r="AV572" s="11" t="s">
        <v>80</v>
      </c>
      <c r="AW572" s="11" t="s">
        <v>35</v>
      </c>
      <c r="AX572" s="11" t="s">
        <v>72</v>
      </c>
      <c r="AY572" s="243" t="s">
        <v>164</v>
      </c>
    </row>
    <row r="573" s="11" customFormat="1">
      <c r="B573" s="233"/>
      <c r="C573" s="234"/>
      <c r="D573" s="235" t="s">
        <v>173</v>
      </c>
      <c r="E573" s="236" t="s">
        <v>21</v>
      </c>
      <c r="F573" s="237" t="s">
        <v>655</v>
      </c>
      <c r="G573" s="234"/>
      <c r="H573" s="236" t="s">
        <v>21</v>
      </c>
      <c r="I573" s="238"/>
      <c r="J573" s="234"/>
      <c r="K573" s="234"/>
      <c r="L573" s="239"/>
      <c r="M573" s="240"/>
      <c r="N573" s="241"/>
      <c r="O573" s="241"/>
      <c r="P573" s="241"/>
      <c r="Q573" s="241"/>
      <c r="R573" s="241"/>
      <c r="S573" s="241"/>
      <c r="T573" s="242"/>
      <c r="AT573" s="243" t="s">
        <v>173</v>
      </c>
      <c r="AU573" s="243" t="s">
        <v>82</v>
      </c>
      <c r="AV573" s="11" t="s">
        <v>80</v>
      </c>
      <c r="AW573" s="11" t="s">
        <v>35</v>
      </c>
      <c r="AX573" s="11" t="s">
        <v>72</v>
      </c>
      <c r="AY573" s="243" t="s">
        <v>164</v>
      </c>
    </row>
    <row r="574" s="12" customFormat="1">
      <c r="B574" s="244"/>
      <c r="C574" s="245"/>
      <c r="D574" s="235" t="s">
        <v>173</v>
      </c>
      <c r="E574" s="246" t="s">
        <v>21</v>
      </c>
      <c r="F574" s="247" t="s">
        <v>1405</v>
      </c>
      <c r="G574" s="245"/>
      <c r="H574" s="248">
        <v>293.39999999999998</v>
      </c>
      <c r="I574" s="249"/>
      <c r="J574" s="245"/>
      <c r="K574" s="245"/>
      <c r="L574" s="250"/>
      <c r="M574" s="251"/>
      <c r="N574" s="252"/>
      <c r="O574" s="252"/>
      <c r="P574" s="252"/>
      <c r="Q574" s="252"/>
      <c r="R574" s="252"/>
      <c r="S574" s="252"/>
      <c r="T574" s="253"/>
      <c r="AT574" s="254" t="s">
        <v>173</v>
      </c>
      <c r="AU574" s="254" t="s">
        <v>82</v>
      </c>
      <c r="AV574" s="12" t="s">
        <v>82</v>
      </c>
      <c r="AW574" s="12" t="s">
        <v>35</v>
      </c>
      <c r="AX574" s="12" t="s">
        <v>72</v>
      </c>
      <c r="AY574" s="254" t="s">
        <v>164</v>
      </c>
    </row>
    <row r="575" s="14" customFormat="1">
      <c r="B575" s="276"/>
      <c r="C575" s="277"/>
      <c r="D575" s="235" t="s">
        <v>173</v>
      </c>
      <c r="E575" s="278" t="s">
        <v>21</v>
      </c>
      <c r="F575" s="279" t="s">
        <v>330</v>
      </c>
      <c r="G575" s="277"/>
      <c r="H575" s="280">
        <v>293.39999999999998</v>
      </c>
      <c r="I575" s="281"/>
      <c r="J575" s="277"/>
      <c r="K575" s="277"/>
      <c r="L575" s="282"/>
      <c r="M575" s="283"/>
      <c r="N575" s="284"/>
      <c r="O575" s="284"/>
      <c r="P575" s="284"/>
      <c r="Q575" s="284"/>
      <c r="R575" s="284"/>
      <c r="S575" s="284"/>
      <c r="T575" s="285"/>
      <c r="AT575" s="286" t="s">
        <v>173</v>
      </c>
      <c r="AU575" s="286" t="s">
        <v>82</v>
      </c>
      <c r="AV575" s="14" t="s">
        <v>185</v>
      </c>
      <c r="AW575" s="14" t="s">
        <v>35</v>
      </c>
      <c r="AX575" s="14" t="s">
        <v>72</v>
      </c>
      <c r="AY575" s="286" t="s">
        <v>164</v>
      </c>
    </row>
    <row r="576" s="11" customFormat="1">
      <c r="B576" s="233"/>
      <c r="C576" s="234"/>
      <c r="D576" s="235" t="s">
        <v>173</v>
      </c>
      <c r="E576" s="236" t="s">
        <v>21</v>
      </c>
      <c r="F576" s="237" t="s">
        <v>1292</v>
      </c>
      <c r="G576" s="234"/>
      <c r="H576" s="236" t="s">
        <v>21</v>
      </c>
      <c r="I576" s="238"/>
      <c r="J576" s="234"/>
      <c r="K576" s="234"/>
      <c r="L576" s="239"/>
      <c r="M576" s="240"/>
      <c r="N576" s="241"/>
      <c r="O576" s="241"/>
      <c r="P576" s="241"/>
      <c r="Q576" s="241"/>
      <c r="R576" s="241"/>
      <c r="S576" s="241"/>
      <c r="T576" s="242"/>
      <c r="AT576" s="243" t="s">
        <v>173</v>
      </c>
      <c r="AU576" s="243" t="s">
        <v>82</v>
      </c>
      <c r="AV576" s="11" t="s">
        <v>80</v>
      </c>
      <c r="AW576" s="11" t="s">
        <v>35</v>
      </c>
      <c r="AX576" s="11" t="s">
        <v>72</v>
      </c>
      <c r="AY576" s="243" t="s">
        <v>164</v>
      </c>
    </row>
    <row r="577" s="11" customFormat="1">
      <c r="B577" s="233"/>
      <c r="C577" s="234"/>
      <c r="D577" s="235" t="s">
        <v>173</v>
      </c>
      <c r="E577" s="236" t="s">
        <v>21</v>
      </c>
      <c r="F577" s="237" t="s">
        <v>258</v>
      </c>
      <c r="G577" s="234"/>
      <c r="H577" s="236" t="s">
        <v>21</v>
      </c>
      <c r="I577" s="238"/>
      <c r="J577" s="234"/>
      <c r="K577" s="234"/>
      <c r="L577" s="239"/>
      <c r="M577" s="240"/>
      <c r="N577" s="241"/>
      <c r="O577" s="241"/>
      <c r="P577" s="241"/>
      <c r="Q577" s="241"/>
      <c r="R577" s="241"/>
      <c r="S577" s="241"/>
      <c r="T577" s="242"/>
      <c r="AT577" s="243" t="s">
        <v>173</v>
      </c>
      <c r="AU577" s="243" t="s">
        <v>82</v>
      </c>
      <c r="AV577" s="11" t="s">
        <v>80</v>
      </c>
      <c r="AW577" s="11" t="s">
        <v>35</v>
      </c>
      <c r="AX577" s="11" t="s">
        <v>72</v>
      </c>
      <c r="AY577" s="243" t="s">
        <v>164</v>
      </c>
    </row>
    <row r="578" s="11" customFormat="1">
      <c r="B578" s="233"/>
      <c r="C578" s="234"/>
      <c r="D578" s="235" t="s">
        <v>173</v>
      </c>
      <c r="E578" s="236" t="s">
        <v>21</v>
      </c>
      <c r="F578" s="237" t="s">
        <v>655</v>
      </c>
      <c r="G578" s="234"/>
      <c r="H578" s="236" t="s">
        <v>21</v>
      </c>
      <c r="I578" s="238"/>
      <c r="J578" s="234"/>
      <c r="K578" s="234"/>
      <c r="L578" s="239"/>
      <c r="M578" s="240"/>
      <c r="N578" s="241"/>
      <c r="O578" s="241"/>
      <c r="P578" s="241"/>
      <c r="Q578" s="241"/>
      <c r="R578" s="241"/>
      <c r="S578" s="241"/>
      <c r="T578" s="242"/>
      <c r="AT578" s="243" t="s">
        <v>173</v>
      </c>
      <c r="AU578" s="243" t="s">
        <v>82</v>
      </c>
      <c r="AV578" s="11" t="s">
        <v>80</v>
      </c>
      <c r="AW578" s="11" t="s">
        <v>35</v>
      </c>
      <c r="AX578" s="11" t="s">
        <v>72</v>
      </c>
      <c r="AY578" s="243" t="s">
        <v>164</v>
      </c>
    </row>
    <row r="579" s="12" customFormat="1">
      <c r="B579" s="244"/>
      <c r="C579" s="245"/>
      <c r="D579" s="235" t="s">
        <v>173</v>
      </c>
      <c r="E579" s="246" t="s">
        <v>21</v>
      </c>
      <c r="F579" s="247" t="s">
        <v>1406</v>
      </c>
      <c r="G579" s="245"/>
      <c r="H579" s="248">
        <v>0.76800000000000002</v>
      </c>
      <c r="I579" s="249"/>
      <c r="J579" s="245"/>
      <c r="K579" s="245"/>
      <c r="L579" s="250"/>
      <c r="M579" s="251"/>
      <c r="N579" s="252"/>
      <c r="O579" s="252"/>
      <c r="P579" s="252"/>
      <c r="Q579" s="252"/>
      <c r="R579" s="252"/>
      <c r="S579" s="252"/>
      <c r="T579" s="253"/>
      <c r="AT579" s="254" t="s">
        <v>173</v>
      </c>
      <c r="AU579" s="254" t="s">
        <v>82</v>
      </c>
      <c r="AV579" s="12" t="s">
        <v>82</v>
      </c>
      <c r="AW579" s="12" t="s">
        <v>35</v>
      </c>
      <c r="AX579" s="12" t="s">
        <v>72</v>
      </c>
      <c r="AY579" s="254" t="s">
        <v>164</v>
      </c>
    </row>
    <row r="580" s="11" customFormat="1">
      <c r="B580" s="233"/>
      <c r="C580" s="234"/>
      <c r="D580" s="235" t="s">
        <v>173</v>
      </c>
      <c r="E580" s="236" t="s">
        <v>21</v>
      </c>
      <c r="F580" s="237" t="s">
        <v>656</v>
      </c>
      <c r="G580" s="234"/>
      <c r="H580" s="236" t="s">
        <v>21</v>
      </c>
      <c r="I580" s="238"/>
      <c r="J580" s="234"/>
      <c r="K580" s="234"/>
      <c r="L580" s="239"/>
      <c r="M580" s="240"/>
      <c r="N580" s="241"/>
      <c r="O580" s="241"/>
      <c r="P580" s="241"/>
      <c r="Q580" s="241"/>
      <c r="R580" s="241"/>
      <c r="S580" s="241"/>
      <c r="T580" s="242"/>
      <c r="AT580" s="243" t="s">
        <v>173</v>
      </c>
      <c r="AU580" s="243" t="s">
        <v>82</v>
      </c>
      <c r="AV580" s="11" t="s">
        <v>80</v>
      </c>
      <c r="AW580" s="11" t="s">
        <v>35</v>
      </c>
      <c r="AX580" s="11" t="s">
        <v>72</v>
      </c>
      <c r="AY580" s="243" t="s">
        <v>164</v>
      </c>
    </row>
    <row r="581" s="14" customFormat="1">
      <c r="B581" s="276"/>
      <c r="C581" s="277"/>
      <c r="D581" s="235" t="s">
        <v>173</v>
      </c>
      <c r="E581" s="278" t="s">
        <v>21</v>
      </c>
      <c r="F581" s="279" t="s">
        <v>330</v>
      </c>
      <c r="G581" s="277"/>
      <c r="H581" s="280">
        <v>0.76800000000000002</v>
      </c>
      <c r="I581" s="281"/>
      <c r="J581" s="277"/>
      <c r="K581" s="277"/>
      <c r="L581" s="282"/>
      <c r="M581" s="283"/>
      <c r="N581" s="284"/>
      <c r="O581" s="284"/>
      <c r="P581" s="284"/>
      <c r="Q581" s="284"/>
      <c r="R581" s="284"/>
      <c r="S581" s="284"/>
      <c r="T581" s="285"/>
      <c r="AT581" s="286" t="s">
        <v>173</v>
      </c>
      <c r="AU581" s="286" t="s">
        <v>82</v>
      </c>
      <c r="AV581" s="14" t="s">
        <v>185</v>
      </c>
      <c r="AW581" s="14" t="s">
        <v>35</v>
      </c>
      <c r="AX581" s="14" t="s">
        <v>72</v>
      </c>
      <c r="AY581" s="286" t="s">
        <v>164</v>
      </c>
    </row>
    <row r="582" s="11" customFormat="1">
      <c r="B582" s="233"/>
      <c r="C582" s="234"/>
      <c r="D582" s="235" t="s">
        <v>173</v>
      </c>
      <c r="E582" s="236" t="s">
        <v>21</v>
      </c>
      <c r="F582" s="237" t="s">
        <v>1292</v>
      </c>
      <c r="G582" s="234"/>
      <c r="H582" s="236" t="s">
        <v>21</v>
      </c>
      <c r="I582" s="238"/>
      <c r="J582" s="234"/>
      <c r="K582" s="234"/>
      <c r="L582" s="239"/>
      <c r="M582" s="240"/>
      <c r="N582" s="241"/>
      <c r="O582" s="241"/>
      <c r="P582" s="241"/>
      <c r="Q582" s="241"/>
      <c r="R582" s="241"/>
      <c r="S582" s="241"/>
      <c r="T582" s="242"/>
      <c r="AT582" s="243" t="s">
        <v>173</v>
      </c>
      <c r="AU582" s="243" t="s">
        <v>82</v>
      </c>
      <c r="AV582" s="11" t="s">
        <v>80</v>
      </c>
      <c r="AW582" s="11" t="s">
        <v>35</v>
      </c>
      <c r="AX582" s="11" t="s">
        <v>72</v>
      </c>
      <c r="AY582" s="243" t="s">
        <v>164</v>
      </c>
    </row>
    <row r="583" s="11" customFormat="1">
      <c r="B583" s="233"/>
      <c r="C583" s="234"/>
      <c r="D583" s="235" t="s">
        <v>173</v>
      </c>
      <c r="E583" s="236" t="s">
        <v>21</v>
      </c>
      <c r="F583" s="237" t="s">
        <v>333</v>
      </c>
      <c r="G583" s="234"/>
      <c r="H583" s="236" t="s">
        <v>21</v>
      </c>
      <c r="I583" s="238"/>
      <c r="J583" s="234"/>
      <c r="K583" s="234"/>
      <c r="L583" s="239"/>
      <c r="M583" s="240"/>
      <c r="N583" s="241"/>
      <c r="O583" s="241"/>
      <c r="P583" s="241"/>
      <c r="Q583" s="241"/>
      <c r="R583" s="241"/>
      <c r="S583" s="241"/>
      <c r="T583" s="242"/>
      <c r="AT583" s="243" t="s">
        <v>173</v>
      </c>
      <c r="AU583" s="243" t="s">
        <v>82</v>
      </c>
      <c r="AV583" s="11" t="s">
        <v>80</v>
      </c>
      <c r="AW583" s="11" t="s">
        <v>35</v>
      </c>
      <c r="AX583" s="11" t="s">
        <v>72</v>
      </c>
      <c r="AY583" s="243" t="s">
        <v>164</v>
      </c>
    </row>
    <row r="584" s="11" customFormat="1">
      <c r="B584" s="233"/>
      <c r="C584" s="234"/>
      <c r="D584" s="235" t="s">
        <v>173</v>
      </c>
      <c r="E584" s="236" t="s">
        <v>21</v>
      </c>
      <c r="F584" s="237" t="s">
        <v>655</v>
      </c>
      <c r="G584" s="234"/>
      <c r="H584" s="236" t="s">
        <v>21</v>
      </c>
      <c r="I584" s="238"/>
      <c r="J584" s="234"/>
      <c r="K584" s="234"/>
      <c r="L584" s="239"/>
      <c r="M584" s="240"/>
      <c r="N584" s="241"/>
      <c r="O584" s="241"/>
      <c r="P584" s="241"/>
      <c r="Q584" s="241"/>
      <c r="R584" s="241"/>
      <c r="S584" s="241"/>
      <c r="T584" s="242"/>
      <c r="AT584" s="243" t="s">
        <v>173</v>
      </c>
      <c r="AU584" s="243" t="s">
        <v>82</v>
      </c>
      <c r="AV584" s="11" t="s">
        <v>80</v>
      </c>
      <c r="AW584" s="11" t="s">
        <v>35</v>
      </c>
      <c r="AX584" s="11" t="s">
        <v>72</v>
      </c>
      <c r="AY584" s="243" t="s">
        <v>164</v>
      </c>
    </row>
    <row r="585" s="12" customFormat="1">
      <c r="B585" s="244"/>
      <c r="C585" s="245"/>
      <c r="D585" s="235" t="s">
        <v>173</v>
      </c>
      <c r="E585" s="246" t="s">
        <v>21</v>
      </c>
      <c r="F585" s="247" t="s">
        <v>1407</v>
      </c>
      <c r="G585" s="245"/>
      <c r="H585" s="248">
        <v>2.3039999999999998</v>
      </c>
      <c r="I585" s="249"/>
      <c r="J585" s="245"/>
      <c r="K585" s="245"/>
      <c r="L585" s="250"/>
      <c r="M585" s="251"/>
      <c r="N585" s="252"/>
      <c r="O585" s="252"/>
      <c r="P585" s="252"/>
      <c r="Q585" s="252"/>
      <c r="R585" s="252"/>
      <c r="S585" s="252"/>
      <c r="T585" s="253"/>
      <c r="AT585" s="254" t="s">
        <v>173</v>
      </c>
      <c r="AU585" s="254" t="s">
        <v>82</v>
      </c>
      <c r="AV585" s="12" t="s">
        <v>82</v>
      </c>
      <c r="AW585" s="12" t="s">
        <v>35</v>
      </c>
      <c r="AX585" s="12" t="s">
        <v>72</v>
      </c>
      <c r="AY585" s="254" t="s">
        <v>164</v>
      </c>
    </row>
    <row r="586" s="11" customFormat="1">
      <c r="B586" s="233"/>
      <c r="C586" s="234"/>
      <c r="D586" s="235" t="s">
        <v>173</v>
      </c>
      <c r="E586" s="236" t="s">
        <v>21</v>
      </c>
      <c r="F586" s="237" t="s">
        <v>656</v>
      </c>
      <c r="G586" s="234"/>
      <c r="H586" s="236" t="s">
        <v>21</v>
      </c>
      <c r="I586" s="238"/>
      <c r="J586" s="234"/>
      <c r="K586" s="234"/>
      <c r="L586" s="239"/>
      <c r="M586" s="240"/>
      <c r="N586" s="241"/>
      <c r="O586" s="241"/>
      <c r="P586" s="241"/>
      <c r="Q586" s="241"/>
      <c r="R586" s="241"/>
      <c r="S586" s="241"/>
      <c r="T586" s="242"/>
      <c r="AT586" s="243" t="s">
        <v>173</v>
      </c>
      <c r="AU586" s="243" t="s">
        <v>82</v>
      </c>
      <c r="AV586" s="11" t="s">
        <v>80</v>
      </c>
      <c r="AW586" s="11" t="s">
        <v>35</v>
      </c>
      <c r="AX586" s="11" t="s">
        <v>72</v>
      </c>
      <c r="AY586" s="243" t="s">
        <v>164</v>
      </c>
    </row>
    <row r="587" s="11" customFormat="1">
      <c r="B587" s="233"/>
      <c r="C587" s="234"/>
      <c r="D587" s="235" t="s">
        <v>173</v>
      </c>
      <c r="E587" s="236" t="s">
        <v>21</v>
      </c>
      <c r="F587" s="237" t="s">
        <v>1292</v>
      </c>
      <c r="G587" s="234"/>
      <c r="H587" s="236" t="s">
        <v>21</v>
      </c>
      <c r="I587" s="238"/>
      <c r="J587" s="234"/>
      <c r="K587" s="234"/>
      <c r="L587" s="239"/>
      <c r="M587" s="240"/>
      <c r="N587" s="241"/>
      <c r="O587" s="241"/>
      <c r="P587" s="241"/>
      <c r="Q587" s="241"/>
      <c r="R587" s="241"/>
      <c r="S587" s="241"/>
      <c r="T587" s="242"/>
      <c r="AT587" s="243" t="s">
        <v>173</v>
      </c>
      <c r="AU587" s="243" t="s">
        <v>82</v>
      </c>
      <c r="AV587" s="11" t="s">
        <v>80</v>
      </c>
      <c r="AW587" s="11" t="s">
        <v>35</v>
      </c>
      <c r="AX587" s="11" t="s">
        <v>72</v>
      </c>
      <c r="AY587" s="243" t="s">
        <v>164</v>
      </c>
    </row>
    <row r="588" s="11" customFormat="1">
      <c r="B588" s="233"/>
      <c r="C588" s="234"/>
      <c r="D588" s="235" t="s">
        <v>173</v>
      </c>
      <c r="E588" s="236" t="s">
        <v>21</v>
      </c>
      <c r="F588" s="237" t="s">
        <v>333</v>
      </c>
      <c r="G588" s="234"/>
      <c r="H588" s="236" t="s">
        <v>21</v>
      </c>
      <c r="I588" s="238"/>
      <c r="J588" s="234"/>
      <c r="K588" s="234"/>
      <c r="L588" s="239"/>
      <c r="M588" s="240"/>
      <c r="N588" s="241"/>
      <c r="O588" s="241"/>
      <c r="P588" s="241"/>
      <c r="Q588" s="241"/>
      <c r="R588" s="241"/>
      <c r="S588" s="241"/>
      <c r="T588" s="242"/>
      <c r="AT588" s="243" t="s">
        <v>173</v>
      </c>
      <c r="AU588" s="243" t="s">
        <v>82</v>
      </c>
      <c r="AV588" s="11" t="s">
        <v>80</v>
      </c>
      <c r="AW588" s="11" t="s">
        <v>35</v>
      </c>
      <c r="AX588" s="11" t="s">
        <v>72</v>
      </c>
      <c r="AY588" s="243" t="s">
        <v>164</v>
      </c>
    </row>
    <row r="589" s="11" customFormat="1">
      <c r="B589" s="233"/>
      <c r="C589" s="234"/>
      <c r="D589" s="235" t="s">
        <v>173</v>
      </c>
      <c r="E589" s="236" t="s">
        <v>21</v>
      </c>
      <c r="F589" s="237" t="s">
        <v>699</v>
      </c>
      <c r="G589" s="234"/>
      <c r="H589" s="236" t="s">
        <v>21</v>
      </c>
      <c r="I589" s="238"/>
      <c r="J589" s="234"/>
      <c r="K589" s="234"/>
      <c r="L589" s="239"/>
      <c r="M589" s="240"/>
      <c r="N589" s="241"/>
      <c r="O589" s="241"/>
      <c r="P589" s="241"/>
      <c r="Q589" s="241"/>
      <c r="R589" s="241"/>
      <c r="S589" s="241"/>
      <c r="T589" s="242"/>
      <c r="AT589" s="243" t="s">
        <v>173</v>
      </c>
      <c r="AU589" s="243" t="s">
        <v>82</v>
      </c>
      <c r="AV589" s="11" t="s">
        <v>80</v>
      </c>
      <c r="AW589" s="11" t="s">
        <v>35</v>
      </c>
      <c r="AX589" s="11" t="s">
        <v>72</v>
      </c>
      <c r="AY589" s="243" t="s">
        <v>164</v>
      </c>
    </row>
    <row r="590" s="12" customFormat="1">
      <c r="B590" s="244"/>
      <c r="C590" s="245"/>
      <c r="D590" s="235" t="s">
        <v>173</v>
      </c>
      <c r="E590" s="246" t="s">
        <v>21</v>
      </c>
      <c r="F590" s="247" t="s">
        <v>1407</v>
      </c>
      <c r="G590" s="245"/>
      <c r="H590" s="248">
        <v>2.3039999999999998</v>
      </c>
      <c r="I590" s="249"/>
      <c r="J590" s="245"/>
      <c r="K590" s="245"/>
      <c r="L590" s="250"/>
      <c r="M590" s="251"/>
      <c r="N590" s="252"/>
      <c r="O590" s="252"/>
      <c r="P590" s="252"/>
      <c r="Q590" s="252"/>
      <c r="R590" s="252"/>
      <c r="S590" s="252"/>
      <c r="T590" s="253"/>
      <c r="AT590" s="254" t="s">
        <v>173</v>
      </c>
      <c r="AU590" s="254" t="s">
        <v>82</v>
      </c>
      <c r="AV590" s="12" t="s">
        <v>82</v>
      </c>
      <c r="AW590" s="12" t="s">
        <v>35</v>
      </c>
      <c r="AX590" s="12" t="s">
        <v>72</v>
      </c>
      <c r="AY590" s="254" t="s">
        <v>164</v>
      </c>
    </row>
    <row r="591" s="11" customFormat="1">
      <c r="B591" s="233"/>
      <c r="C591" s="234"/>
      <c r="D591" s="235" t="s">
        <v>173</v>
      </c>
      <c r="E591" s="236" t="s">
        <v>21</v>
      </c>
      <c r="F591" s="237" t="s">
        <v>1403</v>
      </c>
      <c r="G591" s="234"/>
      <c r="H591" s="236" t="s">
        <v>21</v>
      </c>
      <c r="I591" s="238"/>
      <c r="J591" s="234"/>
      <c r="K591" s="234"/>
      <c r="L591" s="239"/>
      <c r="M591" s="240"/>
      <c r="N591" s="241"/>
      <c r="O591" s="241"/>
      <c r="P591" s="241"/>
      <c r="Q591" s="241"/>
      <c r="R591" s="241"/>
      <c r="S591" s="241"/>
      <c r="T591" s="242"/>
      <c r="AT591" s="243" t="s">
        <v>173</v>
      </c>
      <c r="AU591" s="243" t="s">
        <v>82</v>
      </c>
      <c r="AV591" s="11" t="s">
        <v>80</v>
      </c>
      <c r="AW591" s="11" t="s">
        <v>35</v>
      </c>
      <c r="AX591" s="11" t="s">
        <v>72</v>
      </c>
      <c r="AY591" s="243" t="s">
        <v>164</v>
      </c>
    </row>
    <row r="592" s="14" customFormat="1">
      <c r="B592" s="276"/>
      <c r="C592" s="277"/>
      <c r="D592" s="235" t="s">
        <v>173</v>
      </c>
      <c r="E592" s="278" t="s">
        <v>21</v>
      </c>
      <c r="F592" s="279" t="s">
        <v>330</v>
      </c>
      <c r="G592" s="277"/>
      <c r="H592" s="280">
        <v>4.6079999999999997</v>
      </c>
      <c r="I592" s="281"/>
      <c r="J592" s="277"/>
      <c r="K592" s="277"/>
      <c r="L592" s="282"/>
      <c r="M592" s="283"/>
      <c r="N592" s="284"/>
      <c r="O592" s="284"/>
      <c r="P592" s="284"/>
      <c r="Q592" s="284"/>
      <c r="R592" s="284"/>
      <c r="S592" s="284"/>
      <c r="T592" s="285"/>
      <c r="AT592" s="286" t="s">
        <v>173</v>
      </c>
      <c r="AU592" s="286" t="s">
        <v>82</v>
      </c>
      <c r="AV592" s="14" t="s">
        <v>185</v>
      </c>
      <c r="AW592" s="14" t="s">
        <v>35</v>
      </c>
      <c r="AX592" s="14" t="s">
        <v>72</v>
      </c>
      <c r="AY592" s="286" t="s">
        <v>164</v>
      </c>
    </row>
    <row r="593" s="11" customFormat="1">
      <c r="B593" s="233"/>
      <c r="C593" s="234"/>
      <c r="D593" s="235" t="s">
        <v>173</v>
      </c>
      <c r="E593" s="236" t="s">
        <v>21</v>
      </c>
      <c r="F593" s="237" t="s">
        <v>1292</v>
      </c>
      <c r="G593" s="234"/>
      <c r="H593" s="236" t="s">
        <v>21</v>
      </c>
      <c r="I593" s="238"/>
      <c r="J593" s="234"/>
      <c r="K593" s="234"/>
      <c r="L593" s="239"/>
      <c r="M593" s="240"/>
      <c r="N593" s="241"/>
      <c r="O593" s="241"/>
      <c r="P593" s="241"/>
      <c r="Q593" s="241"/>
      <c r="R593" s="241"/>
      <c r="S593" s="241"/>
      <c r="T593" s="242"/>
      <c r="AT593" s="243" t="s">
        <v>173</v>
      </c>
      <c r="AU593" s="243" t="s">
        <v>82</v>
      </c>
      <c r="AV593" s="11" t="s">
        <v>80</v>
      </c>
      <c r="AW593" s="11" t="s">
        <v>35</v>
      </c>
      <c r="AX593" s="11" t="s">
        <v>72</v>
      </c>
      <c r="AY593" s="243" t="s">
        <v>164</v>
      </c>
    </row>
    <row r="594" s="11" customFormat="1">
      <c r="B594" s="233"/>
      <c r="C594" s="234"/>
      <c r="D594" s="235" t="s">
        <v>173</v>
      </c>
      <c r="E594" s="236" t="s">
        <v>21</v>
      </c>
      <c r="F594" s="237" t="s">
        <v>335</v>
      </c>
      <c r="G594" s="234"/>
      <c r="H594" s="236" t="s">
        <v>21</v>
      </c>
      <c r="I594" s="238"/>
      <c r="J594" s="234"/>
      <c r="K594" s="234"/>
      <c r="L594" s="239"/>
      <c r="M594" s="240"/>
      <c r="N594" s="241"/>
      <c r="O594" s="241"/>
      <c r="P594" s="241"/>
      <c r="Q594" s="241"/>
      <c r="R594" s="241"/>
      <c r="S594" s="241"/>
      <c r="T594" s="242"/>
      <c r="AT594" s="243" t="s">
        <v>173</v>
      </c>
      <c r="AU594" s="243" t="s">
        <v>82</v>
      </c>
      <c r="AV594" s="11" t="s">
        <v>80</v>
      </c>
      <c r="AW594" s="11" t="s">
        <v>35</v>
      </c>
      <c r="AX594" s="11" t="s">
        <v>72</v>
      </c>
      <c r="AY594" s="243" t="s">
        <v>164</v>
      </c>
    </row>
    <row r="595" s="11" customFormat="1">
      <c r="B595" s="233"/>
      <c r="C595" s="234"/>
      <c r="D595" s="235" t="s">
        <v>173</v>
      </c>
      <c r="E595" s="236" t="s">
        <v>21</v>
      </c>
      <c r="F595" s="237" t="s">
        <v>655</v>
      </c>
      <c r="G595" s="234"/>
      <c r="H595" s="236" t="s">
        <v>21</v>
      </c>
      <c r="I595" s="238"/>
      <c r="J595" s="234"/>
      <c r="K595" s="234"/>
      <c r="L595" s="239"/>
      <c r="M595" s="240"/>
      <c r="N595" s="241"/>
      <c r="O595" s="241"/>
      <c r="P595" s="241"/>
      <c r="Q595" s="241"/>
      <c r="R595" s="241"/>
      <c r="S595" s="241"/>
      <c r="T595" s="242"/>
      <c r="AT595" s="243" t="s">
        <v>173</v>
      </c>
      <c r="AU595" s="243" t="s">
        <v>82</v>
      </c>
      <c r="AV595" s="11" t="s">
        <v>80</v>
      </c>
      <c r="AW595" s="11" t="s">
        <v>35</v>
      </c>
      <c r="AX595" s="11" t="s">
        <v>72</v>
      </c>
      <c r="AY595" s="243" t="s">
        <v>164</v>
      </c>
    </row>
    <row r="596" s="12" customFormat="1">
      <c r="B596" s="244"/>
      <c r="C596" s="245"/>
      <c r="D596" s="235" t="s">
        <v>173</v>
      </c>
      <c r="E596" s="246" t="s">
        <v>21</v>
      </c>
      <c r="F596" s="247" t="s">
        <v>1408</v>
      </c>
      <c r="G596" s="245"/>
      <c r="H596" s="248">
        <v>1.9199999999999999</v>
      </c>
      <c r="I596" s="249"/>
      <c r="J596" s="245"/>
      <c r="K596" s="245"/>
      <c r="L596" s="250"/>
      <c r="M596" s="251"/>
      <c r="N596" s="252"/>
      <c r="O596" s="252"/>
      <c r="P596" s="252"/>
      <c r="Q596" s="252"/>
      <c r="R596" s="252"/>
      <c r="S596" s="252"/>
      <c r="T596" s="253"/>
      <c r="AT596" s="254" t="s">
        <v>173</v>
      </c>
      <c r="AU596" s="254" t="s">
        <v>82</v>
      </c>
      <c r="AV596" s="12" t="s">
        <v>82</v>
      </c>
      <c r="AW596" s="12" t="s">
        <v>35</v>
      </c>
      <c r="AX596" s="12" t="s">
        <v>72</v>
      </c>
      <c r="AY596" s="254" t="s">
        <v>164</v>
      </c>
    </row>
    <row r="597" s="11" customFormat="1">
      <c r="B597" s="233"/>
      <c r="C597" s="234"/>
      <c r="D597" s="235" t="s">
        <v>173</v>
      </c>
      <c r="E597" s="236" t="s">
        <v>21</v>
      </c>
      <c r="F597" s="237" t="s">
        <v>656</v>
      </c>
      <c r="G597" s="234"/>
      <c r="H597" s="236" t="s">
        <v>21</v>
      </c>
      <c r="I597" s="238"/>
      <c r="J597" s="234"/>
      <c r="K597" s="234"/>
      <c r="L597" s="239"/>
      <c r="M597" s="240"/>
      <c r="N597" s="241"/>
      <c r="O597" s="241"/>
      <c r="P597" s="241"/>
      <c r="Q597" s="241"/>
      <c r="R597" s="241"/>
      <c r="S597" s="241"/>
      <c r="T597" s="242"/>
      <c r="AT597" s="243" t="s">
        <v>173</v>
      </c>
      <c r="AU597" s="243" t="s">
        <v>82</v>
      </c>
      <c r="AV597" s="11" t="s">
        <v>80</v>
      </c>
      <c r="AW597" s="11" t="s">
        <v>35</v>
      </c>
      <c r="AX597" s="11" t="s">
        <v>72</v>
      </c>
      <c r="AY597" s="243" t="s">
        <v>164</v>
      </c>
    </row>
    <row r="598" s="11" customFormat="1">
      <c r="B598" s="233"/>
      <c r="C598" s="234"/>
      <c r="D598" s="235" t="s">
        <v>173</v>
      </c>
      <c r="E598" s="236" t="s">
        <v>21</v>
      </c>
      <c r="F598" s="237" t="s">
        <v>1292</v>
      </c>
      <c r="G598" s="234"/>
      <c r="H598" s="236" t="s">
        <v>21</v>
      </c>
      <c r="I598" s="238"/>
      <c r="J598" s="234"/>
      <c r="K598" s="234"/>
      <c r="L598" s="239"/>
      <c r="M598" s="240"/>
      <c r="N598" s="241"/>
      <c r="O598" s="241"/>
      <c r="P598" s="241"/>
      <c r="Q598" s="241"/>
      <c r="R598" s="241"/>
      <c r="S598" s="241"/>
      <c r="T598" s="242"/>
      <c r="AT598" s="243" t="s">
        <v>173</v>
      </c>
      <c r="AU598" s="243" t="s">
        <v>82</v>
      </c>
      <c r="AV598" s="11" t="s">
        <v>80</v>
      </c>
      <c r="AW598" s="11" t="s">
        <v>35</v>
      </c>
      <c r="AX598" s="11" t="s">
        <v>72</v>
      </c>
      <c r="AY598" s="243" t="s">
        <v>164</v>
      </c>
    </row>
    <row r="599" s="11" customFormat="1">
      <c r="B599" s="233"/>
      <c r="C599" s="234"/>
      <c r="D599" s="235" t="s">
        <v>173</v>
      </c>
      <c r="E599" s="236" t="s">
        <v>21</v>
      </c>
      <c r="F599" s="237" t="s">
        <v>335</v>
      </c>
      <c r="G599" s="234"/>
      <c r="H599" s="236" t="s">
        <v>21</v>
      </c>
      <c r="I599" s="238"/>
      <c r="J599" s="234"/>
      <c r="K599" s="234"/>
      <c r="L599" s="239"/>
      <c r="M599" s="240"/>
      <c r="N599" s="241"/>
      <c r="O599" s="241"/>
      <c r="P599" s="241"/>
      <c r="Q599" s="241"/>
      <c r="R599" s="241"/>
      <c r="S599" s="241"/>
      <c r="T599" s="242"/>
      <c r="AT599" s="243" t="s">
        <v>173</v>
      </c>
      <c r="AU599" s="243" t="s">
        <v>82</v>
      </c>
      <c r="AV599" s="11" t="s">
        <v>80</v>
      </c>
      <c r="AW599" s="11" t="s">
        <v>35</v>
      </c>
      <c r="AX599" s="11" t="s">
        <v>72</v>
      </c>
      <c r="AY599" s="243" t="s">
        <v>164</v>
      </c>
    </row>
    <row r="600" s="11" customFormat="1">
      <c r="B600" s="233"/>
      <c r="C600" s="234"/>
      <c r="D600" s="235" t="s">
        <v>173</v>
      </c>
      <c r="E600" s="236" t="s">
        <v>21</v>
      </c>
      <c r="F600" s="237" t="s">
        <v>699</v>
      </c>
      <c r="G600" s="234"/>
      <c r="H600" s="236" t="s">
        <v>21</v>
      </c>
      <c r="I600" s="238"/>
      <c r="J600" s="234"/>
      <c r="K600" s="234"/>
      <c r="L600" s="239"/>
      <c r="M600" s="240"/>
      <c r="N600" s="241"/>
      <c r="O600" s="241"/>
      <c r="P600" s="241"/>
      <c r="Q600" s="241"/>
      <c r="R600" s="241"/>
      <c r="S600" s="241"/>
      <c r="T600" s="242"/>
      <c r="AT600" s="243" t="s">
        <v>173</v>
      </c>
      <c r="AU600" s="243" t="s">
        <v>82</v>
      </c>
      <c r="AV600" s="11" t="s">
        <v>80</v>
      </c>
      <c r="AW600" s="11" t="s">
        <v>35</v>
      </c>
      <c r="AX600" s="11" t="s">
        <v>72</v>
      </c>
      <c r="AY600" s="243" t="s">
        <v>164</v>
      </c>
    </row>
    <row r="601" s="12" customFormat="1">
      <c r="B601" s="244"/>
      <c r="C601" s="245"/>
      <c r="D601" s="235" t="s">
        <v>173</v>
      </c>
      <c r="E601" s="246" t="s">
        <v>21</v>
      </c>
      <c r="F601" s="247" t="s">
        <v>1408</v>
      </c>
      <c r="G601" s="245"/>
      <c r="H601" s="248">
        <v>1.9199999999999999</v>
      </c>
      <c r="I601" s="249"/>
      <c r="J601" s="245"/>
      <c r="K601" s="245"/>
      <c r="L601" s="250"/>
      <c r="M601" s="251"/>
      <c r="N601" s="252"/>
      <c r="O601" s="252"/>
      <c r="P601" s="252"/>
      <c r="Q601" s="252"/>
      <c r="R601" s="252"/>
      <c r="S601" s="252"/>
      <c r="T601" s="253"/>
      <c r="AT601" s="254" t="s">
        <v>173</v>
      </c>
      <c r="AU601" s="254" t="s">
        <v>82</v>
      </c>
      <c r="AV601" s="12" t="s">
        <v>82</v>
      </c>
      <c r="AW601" s="12" t="s">
        <v>35</v>
      </c>
      <c r="AX601" s="12" t="s">
        <v>72</v>
      </c>
      <c r="AY601" s="254" t="s">
        <v>164</v>
      </c>
    </row>
    <row r="602" s="11" customFormat="1">
      <c r="B602" s="233"/>
      <c r="C602" s="234"/>
      <c r="D602" s="235" t="s">
        <v>173</v>
      </c>
      <c r="E602" s="236" t="s">
        <v>21</v>
      </c>
      <c r="F602" s="237" t="s">
        <v>656</v>
      </c>
      <c r="G602" s="234"/>
      <c r="H602" s="236" t="s">
        <v>21</v>
      </c>
      <c r="I602" s="238"/>
      <c r="J602" s="234"/>
      <c r="K602" s="234"/>
      <c r="L602" s="239"/>
      <c r="M602" s="240"/>
      <c r="N602" s="241"/>
      <c r="O602" s="241"/>
      <c r="P602" s="241"/>
      <c r="Q602" s="241"/>
      <c r="R602" s="241"/>
      <c r="S602" s="241"/>
      <c r="T602" s="242"/>
      <c r="AT602" s="243" t="s">
        <v>173</v>
      </c>
      <c r="AU602" s="243" t="s">
        <v>82</v>
      </c>
      <c r="AV602" s="11" t="s">
        <v>80</v>
      </c>
      <c r="AW602" s="11" t="s">
        <v>35</v>
      </c>
      <c r="AX602" s="11" t="s">
        <v>72</v>
      </c>
      <c r="AY602" s="243" t="s">
        <v>164</v>
      </c>
    </row>
    <row r="603" s="14" customFormat="1">
      <c r="B603" s="276"/>
      <c r="C603" s="277"/>
      <c r="D603" s="235" t="s">
        <v>173</v>
      </c>
      <c r="E603" s="278" t="s">
        <v>21</v>
      </c>
      <c r="F603" s="279" t="s">
        <v>330</v>
      </c>
      <c r="G603" s="277"/>
      <c r="H603" s="280">
        <v>3.8399999999999999</v>
      </c>
      <c r="I603" s="281"/>
      <c r="J603" s="277"/>
      <c r="K603" s="277"/>
      <c r="L603" s="282"/>
      <c r="M603" s="283"/>
      <c r="N603" s="284"/>
      <c r="O603" s="284"/>
      <c r="P603" s="284"/>
      <c r="Q603" s="284"/>
      <c r="R603" s="284"/>
      <c r="S603" s="284"/>
      <c r="T603" s="285"/>
      <c r="AT603" s="286" t="s">
        <v>173</v>
      </c>
      <c r="AU603" s="286" t="s">
        <v>82</v>
      </c>
      <c r="AV603" s="14" t="s">
        <v>185</v>
      </c>
      <c r="AW603" s="14" t="s">
        <v>35</v>
      </c>
      <c r="AX603" s="14" t="s">
        <v>72</v>
      </c>
      <c r="AY603" s="286" t="s">
        <v>164</v>
      </c>
    </row>
    <row r="604" s="12" customFormat="1">
      <c r="B604" s="244"/>
      <c r="C604" s="245"/>
      <c r="D604" s="235" t="s">
        <v>173</v>
      </c>
      <c r="E604" s="246" t="s">
        <v>21</v>
      </c>
      <c r="F604" s="247" t="s">
        <v>21</v>
      </c>
      <c r="G604" s="245"/>
      <c r="H604" s="248">
        <v>0</v>
      </c>
      <c r="I604" s="249"/>
      <c r="J604" s="245"/>
      <c r="K604" s="245"/>
      <c r="L604" s="250"/>
      <c r="M604" s="251"/>
      <c r="N604" s="252"/>
      <c r="O604" s="252"/>
      <c r="P604" s="252"/>
      <c r="Q604" s="252"/>
      <c r="R604" s="252"/>
      <c r="S604" s="252"/>
      <c r="T604" s="253"/>
      <c r="AT604" s="254" t="s">
        <v>173</v>
      </c>
      <c r="AU604" s="254" t="s">
        <v>82</v>
      </c>
      <c r="AV604" s="12" t="s">
        <v>82</v>
      </c>
      <c r="AW604" s="12" t="s">
        <v>35</v>
      </c>
      <c r="AX604" s="12" t="s">
        <v>72</v>
      </c>
      <c r="AY604" s="254" t="s">
        <v>164</v>
      </c>
    </row>
    <row r="605" s="12" customFormat="1">
      <c r="B605" s="244"/>
      <c r="C605" s="245"/>
      <c r="D605" s="235" t="s">
        <v>173</v>
      </c>
      <c r="E605" s="246" t="s">
        <v>21</v>
      </c>
      <c r="F605" s="247" t="s">
        <v>21</v>
      </c>
      <c r="G605" s="245"/>
      <c r="H605" s="248">
        <v>0</v>
      </c>
      <c r="I605" s="249"/>
      <c r="J605" s="245"/>
      <c r="K605" s="245"/>
      <c r="L605" s="250"/>
      <c r="M605" s="251"/>
      <c r="N605" s="252"/>
      <c r="O605" s="252"/>
      <c r="P605" s="252"/>
      <c r="Q605" s="252"/>
      <c r="R605" s="252"/>
      <c r="S605" s="252"/>
      <c r="T605" s="253"/>
      <c r="AT605" s="254" t="s">
        <v>173</v>
      </c>
      <c r="AU605" s="254" t="s">
        <v>82</v>
      </c>
      <c r="AV605" s="12" t="s">
        <v>82</v>
      </c>
      <c r="AW605" s="12" t="s">
        <v>35</v>
      </c>
      <c r="AX605" s="12" t="s">
        <v>72</v>
      </c>
      <c r="AY605" s="254" t="s">
        <v>164</v>
      </c>
    </row>
    <row r="606" s="13" customFormat="1">
      <c r="B606" s="255"/>
      <c r="C606" s="256"/>
      <c r="D606" s="235" t="s">
        <v>173</v>
      </c>
      <c r="E606" s="257" t="s">
        <v>21</v>
      </c>
      <c r="F606" s="258" t="s">
        <v>177</v>
      </c>
      <c r="G606" s="256"/>
      <c r="H606" s="259">
        <v>302.61599999999999</v>
      </c>
      <c r="I606" s="260"/>
      <c r="J606" s="256"/>
      <c r="K606" s="256"/>
      <c r="L606" s="261"/>
      <c r="M606" s="262"/>
      <c r="N606" s="263"/>
      <c r="O606" s="263"/>
      <c r="P606" s="263"/>
      <c r="Q606" s="263"/>
      <c r="R606" s="263"/>
      <c r="S606" s="263"/>
      <c r="T606" s="264"/>
      <c r="AT606" s="265" t="s">
        <v>173</v>
      </c>
      <c r="AU606" s="265" t="s">
        <v>82</v>
      </c>
      <c r="AV606" s="13" t="s">
        <v>171</v>
      </c>
      <c r="AW606" s="13" t="s">
        <v>35</v>
      </c>
      <c r="AX606" s="13" t="s">
        <v>80</v>
      </c>
      <c r="AY606" s="265" t="s">
        <v>164</v>
      </c>
    </row>
    <row r="607" s="1" customFormat="1" ht="25.5" customHeight="1">
      <c r="B607" s="46"/>
      <c r="C607" s="221" t="s">
        <v>563</v>
      </c>
      <c r="D607" s="221" t="s">
        <v>166</v>
      </c>
      <c r="E607" s="222" t="s">
        <v>651</v>
      </c>
      <c r="F607" s="223" t="s">
        <v>652</v>
      </c>
      <c r="G607" s="224" t="s">
        <v>169</v>
      </c>
      <c r="H607" s="225">
        <v>8.3800000000000008</v>
      </c>
      <c r="I607" s="226"/>
      <c r="J607" s="227">
        <f>ROUND(I607*H607,2)</f>
        <v>0</v>
      </c>
      <c r="K607" s="223" t="s">
        <v>170</v>
      </c>
      <c r="L607" s="72"/>
      <c r="M607" s="228" t="s">
        <v>21</v>
      </c>
      <c r="N607" s="229" t="s">
        <v>43</v>
      </c>
      <c r="O607" s="47"/>
      <c r="P607" s="230">
        <f>O607*H607</f>
        <v>0</v>
      </c>
      <c r="Q607" s="230">
        <v>0</v>
      </c>
      <c r="R607" s="230">
        <f>Q607*H607</f>
        <v>0</v>
      </c>
      <c r="S607" s="230">
        <v>0</v>
      </c>
      <c r="T607" s="231">
        <f>S607*H607</f>
        <v>0</v>
      </c>
      <c r="AR607" s="24" t="s">
        <v>193</v>
      </c>
      <c r="AT607" s="24" t="s">
        <v>166</v>
      </c>
      <c r="AU607" s="24" t="s">
        <v>82</v>
      </c>
      <c r="AY607" s="24" t="s">
        <v>164</v>
      </c>
      <c r="BE607" s="232">
        <f>IF(N607="základní",J607,0)</f>
        <v>0</v>
      </c>
      <c r="BF607" s="232">
        <f>IF(N607="snížená",J607,0)</f>
        <v>0</v>
      </c>
      <c r="BG607" s="232">
        <f>IF(N607="zákl. přenesená",J607,0)</f>
        <v>0</v>
      </c>
      <c r="BH607" s="232">
        <f>IF(N607="sníž. přenesená",J607,0)</f>
        <v>0</v>
      </c>
      <c r="BI607" s="232">
        <f>IF(N607="nulová",J607,0)</f>
        <v>0</v>
      </c>
      <c r="BJ607" s="24" t="s">
        <v>80</v>
      </c>
      <c r="BK607" s="232">
        <f>ROUND(I607*H607,2)</f>
        <v>0</v>
      </c>
      <c r="BL607" s="24" t="s">
        <v>193</v>
      </c>
      <c r="BM607" s="24" t="s">
        <v>1409</v>
      </c>
    </row>
    <row r="608" s="11" customFormat="1">
      <c r="B608" s="233"/>
      <c r="C608" s="234"/>
      <c r="D608" s="235" t="s">
        <v>173</v>
      </c>
      <c r="E608" s="236" t="s">
        <v>21</v>
      </c>
      <c r="F608" s="237" t="s">
        <v>1292</v>
      </c>
      <c r="G608" s="234"/>
      <c r="H608" s="236" t="s">
        <v>21</v>
      </c>
      <c r="I608" s="238"/>
      <c r="J608" s="234"/>
      <c r="K608" s="234"/>
      <c r="L608" s="239"/>
      <c r="M608" s="240"/>
      <c r="N608" s="241"/>
      <c r="O608" s="241"/>
      <c r="P608" s="241"/>
      <c r="Q608" s="241"/>
      <c r="R608" s="241"/>
      <c r="S608" s="241"/>
      <c r="T608" s="242"/>
      <c r="AT608" s="243" t="s">
        <v>173</v>
      </c>
      <c r="AU608" s="243" t="s">
        <v>82</v>
      </c>
      <c r="AV608" s="11" t="s">
        <v>80</v>
      </c>
      <c r="AW608" s="11" t="s">
        <v>35</v>
      </c>
      <c r="AX608" s="11" t="s">
        <v>72</v>
      </c>
      <c r="AY608" s="243" t="s">
        <v>164</v>
      </c>
    </row>
    <row r="609" s="11" customFormat="1">
      <c r="B609" s="233"/>
      <c r="C609" s="234"/>
      <c r="D609" s="235" t="s">
        <v>173</v>
      </c>
      <c r="E609" s="236" t="s">
        <v>21</v>
      </c>
      <c r="F609" s="237" t="s">
        <v>1357</v>
      </c>
      <c r="G609" s="234"/>
      <c r="H609" s="236" t="s">
        <v>21</v>
      </c>
      <c r="I609" s="238"/>
      <c r="J609" s="234"/>
      <c r="K609" s="234"/>
      <c r="L609" s="239"/>
      <c r="M609" s="240"/>
      <c r="N609" s="241"/>
      <c r="O609" s="241"/>
      <c r="P609" s="241"/>
      <c r="Q609" s="241"/>
      <c r="R609" s="241"/>
      <c r="S609" s="241"/>
      <c r="T609" s="242"/>
      <c r="AT609" s="243" t="s">
        <v>173</v>
      </c>
      <c r="AU609" s="243" t="s">
        <v>82</v>
      </c>
      <c r="AV609" s="11" t="s">
        <v>80</v>
      </c>
      <c r="AW609" s="11" t="s">
        <v>35</v>
      </c>
      <c r="AX609" s="11" t="s">
        <v>72</v>
      </c>
      <c r="AY609" s="243" t="s">
        <v>164</v>
      </c>
    </row>
    <row r="610" s="11" customFormat="1">
      <c r="B610" s="233"/>
      <c r="C610" s="234"/>
      <c r="D610" s="235" t="s">
        <v>173</v>
      </c>
      <c r="E610" s="236" t="s">
        <v>21</v>
      </c>
      <c r="F610" s="237" t="s">
        <v>655</v>
      </c>
      <c r="G610" s="234"/>
      <c r="H610" s="236" t="s">
        <v>21</v>
      </c>
      <c r="I610" s="238"/>
      <c r="J610" s="234"/>
      <c r="K610" s="234"/>
      <c r="L610" s="239"/>
      <c r="M610" s="240"/>
      <c r="N610" s="241"/>
      <c r="O610" s="241"/>
      <c r="P610" s="241"/>
      <c r="Q610" s="241"/>
      <c r="R610" s="241"/>
      <c r="S610" s="241"/>
      <c r="T610" s="242"/>
      <c r="AT610" s="243" t="s">
        <v>173</v>
      </c>
      <c r="AU610" s="243" t="s">
        <v>82</v>
      </c>
      <c r="AV610" s="11" t="s">
        <v>80</v>
      </c>
      <c r="AW610" s="11" t="s">
        <v>35</v>
      </c>
      <c r="AX610" s="11" t="s">
        <v>72</v>
      </c>
      <c r="AY610" s="243" t="s">
        <v>164</v>
      </c>
    </row>
    <row r="611" s="12" customFormat="1">
      <c r="B611" s="244"/>
      <c r="C611" s="245"/>
      <c r="D611" s="235" t="s">
        <v>173</v>
      </c>
      <c r="E611" s="246" t="s">
        <v>21</v>
      </c>
      <c r="F611" s="247" t="s">
        <v>1410</v>
      </c>
      <c r="G611" s="245"/>
      <c r="H611" s="248">
        <v>8.3800000000000008</v>
      </c>
      <c r="I611" s="249"/>
      <c r="J611" s="245"/>
      <c r="K611" s="245"/>
      <c r="L611" s="250"/>
      <c r="M611" s="251"/>
      <c r="N611" s="252"/>
      <c r="O611" s="252"/>
      <c r="P611" s="252"/>
      <c r="Q611" s="252"/>
      <c r="R611" s="252"/>
      <c r="S611" s="252"/>
      <c r="T611" s="253"/>
      <c r="AT611" s="254" t="s">
        <v>173</v>
      </c>
      <c r="AU611" s="254" t="s">
        <v>82</v>
      </c>
      <c r="AV611" s="12" t="s">
        <v>82</v>
      </c>
      <c r="AW611" s="12" t="s">
        <v>35</v>
      </c>
      <c r="AX611" s="12" t="s">
        <v>72</v>
      </c>
      <c r="AY611" s="254" t="s">
        <v>164</v>
      </c>
    </row>
    <row r="612" s="11" customFormat="1">
      <c r="B612" s="233"/>
      <c r="C612" s="234"/>
      <c r="D612" s="235" t="s">
        <v>173</v>
      </c>
      <c r="E612" s="236" t="s">
        <v>21</v>
      </c>
      <c r="F612" s="237" t="s">
        <v>865</v>
      </c>
      <c r="G612" s="234"/>
      <c r="H612" s="236" t="s">
        <v>21</v>
      </c>
      <c r="I612" s="238"/>
      <c r="J612" s="234"/>
      <c r="K612" s="234"/>
      <c r="L612" s="239"/>
      <c r="M612" s="240"/>
      <c r="N612" s="241"/>
      <c r="O612" s="241"/>
      <c r="P612" s="241"/>
      <c r="Q612" s="241"/>
      <c r="R612" s="241"/>
      <c r="S612" s="241"/>
      <c r="T612" s="242"/>
      <c r="AT612" s="243" t="s">
        <v>173</v>
      </c>
      <c r="AU612" s="243" t="s">
        <v>82</v>
      </c>
      <c r="AV612" s="11" t="s">
        <v>80</v>
      </c>
      <c r="AW612" s="11" t="s">
        <v>35</v>
      </c>
      <c r="AX612" s="11" t="s">
        <v>72</v>
      </c>
      <c r="AY612" s="243" t="s">
        <v>164</v>
      </c>
    </row>
    <row r="613" s="13" customFormat="1">
      <c r="B613" s="255"/>
      <c r="C613" s="256"/>
      <c r="D613" s="235" t="s">
        <v>173</v>
      </c>
      <c r="E613" s="257" t="s">
        <v>21</v>
      </c>
      <c r="F613" s="258" t="s">
        <v>177</v>
      </c>
      <c r="G613" s="256"/>
      <c r="H613" s="259">
        <v>8.3800000000000008</v>
      </c>
      <c r="I613" s="260"/>
      <c r="J613" s="256"/>
      <c r="K613" s="256"/>
      <c r="L613" s="261"/>
      <c r="M613" s="262"/>
      <c r="N613" s="263"/>
      <c r="O613" s="263"/>
      <c r="P613" s="263"/>
      <c r="Q613" s="263"/>
      <c r="R613" s="263"/>
      <c r="S613" s="263"/>
      <c r="T613" s="264"/>
      <c r="AT613" s="265" t="s">
        <v>173</v>
      </c>
      <c r="AU613" s="265" t="s">
        <v>82</v>
      </c>
      <c r="AV613" s="13" t="s">
        <v>171</v>
      </c>
      <c r="AW613" s="13" t="s">
        <v>35</v>
      </c>
      <c r="AX613" s="13" t="s">
        <v>80</v>
      </c>
      <c r="AY613" s="265" t="s">
        <v>164</v>
      </c>
    </row>
    <row r="614" s="1" customFormat="1" ht="16.5" customHeight="1">
      <c r="B614" s="46"/>
      <c r="C614" s="266" t="s">
        <v>571</v>
      </c>
      <c r="D614" s="266" t="s">
        <v>238</v>
      </c>
      <c r="E614" s="267" t="s">
        <v>658</v>
      </c>
      <c r="F614" s="268" t="s">
        <v>659</v>
      </c>
      <c r="G614" s="269" t="s">
        <v>340</v>
      </c>
      <c r="H614" s="270">
        <v>5.0279999999999996</v>
      </c>
      <c r="I614" s="271"/>
      <c r="J614" s="272">
        <f>ROUND(I614*H614,2)</f>
        <v>0</v>
      </c>
      <c r="K614" s="268" t="s">
        <v>21</v>
      </c>
      <c r="L614" s="273"/>
      <c r="M614" s="274" t="s">
        <v>21</v>
      </c>
      <c r="N614" s="275" t="s">
        <v>43</v>
      </c>
      <c r="O614" s="47"/>
      <c r="P614" s="230">
        <f>O614*H614</f>
        <v>0</v>
      </c>
      <c r="Q614" s="230">
        <v>0.001</v>
      </c>
      <c r="R614" s="230">
        <f>Q614*H614</f>
        <v>0.0050279999999999995</v>
      </c>
      <c r="S614" s="230">
        <v>0</v>
      </c>
      <c r="T614" s="231">
        <f>S614*H614</f>
        <v>0</v>
      </c>
      <c r="AR614" s="24" t="s">
        <v>370</v>
      </c>
      <c r="AT614" s="24" t="s">
        <v>238</v>
      </c>
      <c r="AU614" s="24" t="s">
        <v>82</v>
      </c>
      <c r="AY614" s="24" t="s">
        <v>164</v>
      </c>
      <c r="BE614" s="232">
        <f>IF(N614="základní",J614,0)</f>
        <v>0</v>
      </c>
      <c r="BF614" s="232">
        <f>IF(N614="snížená",J614,0)</f>
        <v>0</v>
      </c>
      <c r="BG614" s="232">
        <f>IF(N614="zákl. přenesená",J614,0)</f>
        <v>0</v>
      </c>
      <c r="BH614" s="232">
        <f>IF(N614="sníž. přenesená",J614,0)</f>
        <v>0</v>
      </c>
      <c r="BI614" s="232">
        <f>IF(N614="nulová",J614,0)</f>
        <v>0</v>
      </c>
      <c r="BJ614" s="24" t="s">
        <v>80</v>
      </c>
      <c r="BK614" s="232">
        <f>ROUND(I614*H614,2)</f>
        <v>0</v>
      </c>
      <c r="BL614" s="24" t="s">
        <v>193</v>
      </c>
      <c r="BM614" s="24" t="s">
        <v>1411</v>
      </c>
    </row>
    <row r="615" s="11" customFormat="1">
      <c r="B615" s="233"/>
      <c r="C615" s="234"/>
      <c r="D615" s="235" t="s">
        <v>173</v>
      </c>
      <c r="E615" s="236" t="s">
        <v>21</v>
      </c>
      <c r="F615" s="237" t="s">
        <v>1292</v>
      </c>
      <c r="G615" s="234"/>
      <c r="H615" s="236" t="s">
        <v>21</v>
      </c>
      <c r="I615" s="238"/>
      <c r="J615" s="234"/>
      <c r="K615" s="234"/>
      <c r="L615" s="239"/>
      <c r="M615" s="240"/>
      <c r="N615" s="241"/>
      <c r="O615" s="241"/>
      <c r="P615" s="241"/>
      <c r="Q615" s="241"/>
      <c r="R615" s="241"/>
      <c r="S615" s="241"/>
      <c r="T615" s="242"/>
      <c r="AT615" s="243" t="s">
        <v>173</v>
      </c>
      <c r="AU615" s="243" t="s">
        <v>82</v>
      </c>
      <c r="AV615" s="11" t="s">
        <v>80</v>
      </c>
      <c r="AW615" s="11" t="s">
        <v>35</v>
      </c>
      <c r="AX615" s="11" t="s">
        <v>72</v>
      </c>
      <c r="AY615" s="243" t="s">
        <v>164</v>
      </c>
    </row>
    <row r="616" s="11" customFormat="1">
      <c r="B616" s="233"/>
      <c r="C616" s="234"/>
      <c r="D616" s="235" t="s">
        <v>173</v>
      </c>
      <c r="E616" s="236" t="s">
        <v>21</v>
      </c>
      <c r="F616" s="237" t="s">
        <v>1357</v>
      </c>
      <c r="G616" s="234"/>
      <c r="H616" s="236" t="s">
        <v>21</v>
      </c>
      <c r="I616" s="238"/>
      <c r="J616" s="234"/>
      <c r="K616" s="234"/>
      <c r="L616" s="239"/>
      <c r="M616" s="240"/>
      <c r="N616" s="241"/>
      <c r="O616" s="241"/>
      <c r="P616" s="241"/>
      <c r="Q616" s="241"/>
      <c r="R616" s="241"/>
      <c r="S616" s="241"/>
      <c r="T616" s="242"/>
      <c r="AT616" s="243" t="s">
        <v>173</v>
      </c>
      <c r="AU616" s="243" t="s">
        <v>82</v>
      </c>
      <c r="AV616" s="11" t="s">
        <v>80</v>
      </c>
      <c r="AW616" s="11" t="s">
        <v>35</v>
      </c>
      <c r="AX616" s="11" t="s">
        <v>72</v>
      </c>
      <c r="AY616" s="243" t="s">
        <v>164</v>
      </c>
    </row>
    <row r="617" s="11" customFormat="1">
      <c r="B617" s="233"/>
      <c r="C617" s="234"/>
      <c r="D617" s="235" t="s">
        <v>173</v>
      </c>
      <c r="E617" s="236" t="s">
        <v>21</v>
      </c>
      <c r="F617" s="237" t="s">
        <v>655</v>
      </c>
      <c r="G617" s="234"/>
      <c r="H617" s="236" t="s">
        <v>21</v>
      </c>
      <c r="I617" s="238"/>
      <c r="J617" s="234"/>
      <c r="K617" s="234"/>
      <c r="L617" s="239"/>
      <c r="M617" s="240"/>
      <c r="N617" s="241"/>
      <c r="O617" s="241"/>
      <c r="P617" s="241"/>
      <c r="Q617" s="241"/>
      <c r="R617" s="241"/>
      <c r="S617" s="241"/>
      <c r="T617" s="242"/>
      <c r="AT617" s="243" t="s">
        <v>173</v>
      </c>
      <c r="AU617" s="243" t="s">
        <v>82</v>
      </c>
      <c r="AV617" s="11" t="s">
        <v>80</v>
      </c>
      <c r="AW617" s="11" t="s">
        <v>35</v>
      </c>
      <c r="AX617" s="11" t="s">
        <v>72</v>
      </c>
      <c r="AY617" s="243" t="s">
        <v>164</v>
      </c>
    </row>
    <row r="618" s="12" customFormat="1">
      <c r="B618" s="244"/>
      <c r="C618" s="245"/>
      <c r="D618" s="235" t="s">
        <v>173</v>
      </c>
      <c r="E618" s="246" t="s">
        <v>21</v>
      </c>
      <c r="F618" s="247" t="s">
        <v>1412</v>
      </c>
      <c r="G618" s="245"/>
      <c r="H618" s="248">
        <v>5.0279999999999996</v>
      </c>
      <c r="I618" s="249"/>
      <c r="J618" s="245"/>
      <c r="K618" s="245"/>
      <c r="L618" s="250"/>
      <c r="M618" s="251"/>
      <c r="N618" s="252"/>
      <c r="O618" s="252"/>
      <c r="P618" s="252"/>
      <c r="Q618" s="252"/>
      <c r="R618" s="252"/>
      <c r="S618" s="252"/>
      <c r="T618" s="253"/>
      <c r="AT618" s="254" t="s">
        <v>173</v>
      </c>
      <c r="AU618" s="254" t="s">
        <v>82</v>
      </c>
      <c r="AV618" s="12" t="s">
        <v>82</v>
      </c>
      <c r="AW618" s="12" t="s">
        <v>35</v>
      </c>
      <c r="AX618" s="12" t="s">
        <v>72</v>
      </c>
      <c r="AY618" s="254" t="s">
        <v>164</v>
      </c>
    </row>
    <row r="619" s="11" customFormat="1">
      <c r="B619" s="233"/>
      <c r="C619" s="234"/>
      <c r="D619" s="235" t="s">
        <v>173</v>
      </c>
      <c r="E619" s="236" t="s">
        <v>21</v>
      </c>
      <c r="F619" s="237" t="s">
        <v>865</v>
      </c>
      <c r="G619" s="234"/>
      <c r="H619" s="236" t="s">
        <v>21</v>
      </c>
      <c r="I619" s="238"/>
      <c r="J619" s="234"/>
      <c r="K619" s="234"/>
      <c r="L619" s="239"/>
      <c r="M619" s="240"/>
      <c r="N619" s="241"/>
      <c r="O619" s="241"/>
      <c r="P619" s="241"/>
      <c r="Q619" s="241"/>
      <c r="R619" s="241"/>
      <c r="S619" s="241"/>
      <c r="T619" s="242"/>
      <c r="AT619" s="243" t="s">
        <v>173</v>
      </c>
      <c r="AU619" s="243" t="s">
        <v>82</v>
      </c>
      <c r="AV619" s="11" t="s">
        <v>80</v>
      </c>
      <c r="AW619" s="11" t="s">
        <v>35</v>
      </c>
      <c r="AX619" s="11" t="s">
        <v>72</v>
      </c>
      <c r="AY619" s="243" t="s">
        <v>164</v>
      </c>
    </row>
    <row r="620" s="13" customFormat="1">
      <c r="B620" s="255"/>
      <c r="C620" s="256"/>
      <c r="D620" s="235" t="s">
        <v>173</v>
      </c>
      <c r="E620" s="257" t="s">
        <v>21</v>
      </c>
      <c r="F620" s="258" t="s">
        <v>177</v>
      </c>
      <c r="G620" s="256"/>
      <c r="H620" s="259">
        <v>5.0279999999999996</v>
      </c>
      <c r="I620" s="260"/>
      <c r="J620" s="256"/>
      <c r="K620" s="256"/>
      <c r="L620" s="261"/>
      <c r="M620" s="262"/>
      <c r="N620" s="263"/>
      <c r="O620" s="263"/>
      <c r="P620" s="263"/>
      <c r="Q620" s="263"/>
      <c r="R620" s="263"/>
      <c r="S620" s="263"/>
      <c r="T620" s="264"/>
      <c r="AT620" s="265" t="s">
        <v>173</v>
      </c>
      <c r="AU620" s="265" t="s">
        <v>82</v>
      </c>
      <c r="AV620" s="13" t="s">
        <v>171</v>
      </c>
      <c r="AW620" s="13" t="s">
        <v>35</v>
      </c>
      <c r="AX620" s="13" t="s">
        <v>80</v>
      </c>
      <c r="AY620" s="265" t="s">
        <v>164</v>
      </c>
    </row>
    <row r="621" s="1" customFormat="1" ht="25.5" customHeight="1">
      <c r="B621" s="46"/>
      <c r="C621" s="221" t="s">
        <v>577</v>
      </c>
      <c r="D621" s="221" t="s">
        <v>166</v>
      </c>
      <c r="E621" s="222" t="s">
        <v>666</v>
      </c>
      <c r="F621" s="223" t="s">
        <v>667</v>
      </c>
      <c r="G621" s="224" t="s">
        <v>169</v>
      </c>
      <c r="H621" s="225">
        <v>490.27999999999997</v>
      </c>
      <c r="I621" s="226"/>
      <c r="J621" s="227">
        <f>ROUND(I621*H621,2)</f>
        <v>0</v>
      </c>
      <c r="K621" s="223" t="s">
        <v>170</v>
      </c>
      <c r="L621" s="72"/>
      <c r="M621" s="228" t="s">
        <v>21</v>
      </c>
      <c r="N621" s="229" t="s">
        <v>43</v>
      </c>
      <c r="O621" s="47"/>
      <c r="P621" s="230">
        <f>O621*H621</f>
        <v>0</v>
      </c>
      <c r="Q621" s="230">
        <v>0</v>
      </c>
      <c r="R621" s="230">
        <f>Q621*H621</f>
        <v>0</v>
      </c>
      <c r="S621" s="230">
        <v>0</v>
      </c>
      <c r="T621" s="231">
        <f>S621*H621</f>
        <v>0</v>
      </c>
      <c r="AR621" s="24" t="s">
        <v>193</v>
      </c>
      <c r="AT621" s="24" t="s">
        <v>166</v>
      </c>
      <c r="AU621" s="24" t="s">
        <v>82</v>
      </c>
      <c r="AY621" s="24" t="s">
        <v>164</v>
      </c>
      <c r="BE621" s="232">
        <f>IF(N621="základní",J621,0)</f>
        <v>0</v>
      </c>
      <c r="BF621" s="232">
        <f>IF(N621="snížená",J621,0)</f>
        <v>0</v>
      </c>
      <c r="BG621" s="232">
        <f>IF(N621="zákl. přenesená",J621,0)</f>
        <v>0</v>
      </c>
      <c r="BH621" s="232">
        <f>IF(N621="sníž. přenesená",J621,0)</f>
        <v>0</v>
      </c>
      <c r="BI621" s="232">
        <f>IF(N621="nulová",J621,0)</f>
        <v>0</v>
      </c>
      <c r="BJ621" s="24" t="s">
        <v>80</v>
      </c>
      <c r="BK621" s="232">
        <f>ROUND(I621*H621,2)</f>
        <v>0</v>
      </c>
      <c r="BL621" s="24" t="s">
        <v>193</v>
      </c>
      <c r="BM621" s="24" t="s">
        <v>1413</v>
      </c>
    </row>
    <row r="622" s="11" customFormat="1">
      <c r="B622" s="233"/>
      <c r="C622" s="234"/>
      <c r="D622" s="235" t="s">
        <v>173</v>
      </c>
      <c r="E622" s="236" t="s">
        <v>21</v>
      </c>
      <c r="F622" s="237" t="s">
        <v>1292</v>
      </c>
      <c r="G622" s="234"/>
      <c r="H622" s="236" t="s">
        <v>21</v>
      </c>
      <c r="I622" s="238"/>
      <c r="J622" s="234"/>
      <c r="K622" s="234"/>
      <c r="L622" s="239"/>
      <c r="M622" s="240"/>
      <c r="N622" s="241"/>
      <c r="O622" s="241"/>
      <c r="P622" s="241"/>
      <c r="Q622" s="241"/>
      <c r="R622" s="241"/>
      <c r="S622" s="241"/>
      <c r="T622" s="242"/>
      <c r="AT622" s="243" t="s">
        <v>173</v>
      </c>
      <c r="AU622" s="243" t="s">
        <v>82</v>
      </c>
      <c r="AV622" s="11" t="s">
        <v>80</v>
      </c>
      <c r="AW622" s="11" t="s">
        <v>35</v>
      </c>
      <c r="AX622" s="11" t="s">
        <v>72</v>
      </c>
      <c r="AY622" s="243" t="s">
        <v>164</v>
      </c>
    </row>
    <row r="623" s="11" customFormat="1">
      <c r="B623" s="233"/>
      <c r="C623" s="234"/>
      <c r="D623" s="235" t="s">
        <v>173</v>
      </c>
      <c r="E623" s="236" t="s">
        <v>21</v>
      </c>
      <c r="F623" s="237" t="s">
        <v>654</v>
      </c>
      <c r="G623" s="234"/>
      <c r="H623" s="236" t="s">
        <v>21</v>
      </c>
      <c r="I623" s="238"/>
      <c r="J623" s="234"/>
      <c r="K623" s="234"/>
      <c r="L623" s="239"/>
      <c r="M623" s="240"/>
      <c r="N623" s="241"/>
      <c r="O623" s="241"/>
      <c r="P623" s="241"/>
      <c r="Q623" s="241"/>
      <c r="R623" s="241"/>
      <c r="S623" s="241"/>
      <c r="T623" s="242"/>
      <c r="AT623" s="243" t="s">
        <v>173</v>
      </c>
      <c r="AU623" s="243" t="s">
        <v>82</v>
      </c>
      <c r="AV623" s="11" t="s">
        <v>80</v>
      </c>
      <c r="AW623" s="11" t="s">
        <v>35</v>
      </c>
      <c r="AX623" s="11" t="s">
        <v>72</v>
      </c>
      <c r="AY623" s="243" t="s">
        <v>164</v>
      </c>
    </row>
    <row r="624" s="11" customFormat="1">
      <c r="B624" s="233"/>
      <c r="C624" s="234"/>
      <c r="D624" s="235" t="s">
        <v>173</v>
      </c>
      <c r="E624" s="236" t="s">
        <v>21</v>
      </c>
      <c r="F624" s="237" t="s">
        <v>669</v>
      </c>
      <c r="G624" s="234"/>
      <c r="H624" s="236" t="s">
        <v>21</v>
      </c>
      <c r="I624" s="238"/>
      <c r="J624" s="234"/>
      <c r="K624" s="234"/>
      <c r="L624" s="239"/>
      <c r="M624" s="240"/>
      <c r="N624" s="241"/>
      <c r="O624" s="241"/>
      <c r="P624" s="241"/>
      <c r="Q624" s="241"/>
      <c r="R624" s="241"/>
      <c r="S624" s="241"/>
      <c r="T624" s="242"/>
      <c r="AT624" s="243" t="s">
        <v>173</v>
      </c>
      <c r="AU624" s="243" t="s">
        <v>82</v>
      </c>
      <c r="AV624" s="11" t="s">
        <v>80</v>
      </c>
      <c r="AW624" s="11" t="s">
        <v>35</v>
      </c>
      <c r="AX624" s="11" t="s">
        <v>72</v>
      </c>
      <c r="AY624" s="243" t="s">
        <v>164</v>
      </c>
    </row>
    <row r="625" s="12" customFormat="1">
      <c r="B625" s="244"/>
      <c r="C625" s="245"/>
      <c r="D625" s="235" t="s">
        <v>173</v>
      </c>
      <c r="E625" s="246" t="s">
        <v>21</v>
      </c>
      <c r="F625" s="247" t="s">
        <v>1293</v>
      </c>
      <c r="G625" s="245"/>
      <c r="H625" s="248">
        <v>489</v>
      </c>
      <c r="I625" s="249"/>
      <c r="J625" s="245"/>
      <c r="K625" s="245"/>
      <c r="L625" s="250"/>
      <c r="M625" s="251"/>
      <c r="N625" s="252"/>
      <c r="O625" s="252"/>
      <c r="P625" s="252"/>
      <c r="Q625" s="252"/>
      <c r="R625" s="252"/>
      <c r="S625" s="252"/>
      <c r="T625" s="253"/>
      <c r="AT625" s="254" t="s">
        <v>173</v>
      </c>
      <c r="AU625" s="254" t="s">
        <v>82</v>
      </c>
      <c r="AV625" s="12" t="s">
        <v>82</v>
      </c>
      <c r="AW625" s="12" t="s">
        <v>35</v>
      </c>
      <c r="AX625" s="12" t="s">
        <v>72</v>
      </c>
      <c r="AY625" s="254" t="s">
        <v>164</v>
      </c>
    </row>
    <row r="626" s="14" customFormat="1">
      <c r="B626" s="276"/>
      <c r="C626" s="277"/>
      <c r="D626" s="235" t="s">
        <v>173</v>
      </c>
      <c r="E626" s="278" t="s">
        <v>21</v>
      </c>
      <c r="F626" s="279" t="s">
        <v>330</v>
      </c>
      <c r="G626" s="277"/>
      <c r="H626" s="280">
        <v>489</v>
      </c>
      <c r="I626" s="281"/>
      <c r="J626" s="277"/>
      <c r="K626" s="277"/>
      <c r="L626" s="282"/>
      <c r="M626" s="283"/>
      <c r="N626" s="284"/>
      <c r="O626" s="284"/>
      <c r="P626" s="284"/>
      <c r="Q626" s="284"/>
      <c r="R626" s="284"/>
      <c r="S626" s="284"/>
      <c r="T626" s="285"/>
      <c r="AT626" s="286" t="s">
        <v>173</v>
      </c>
      <c r="AU626" s="286" t="s">
        <v>82</v>
      </c>
      <c r="AV626" s="14" t="s">
        <v>185</v>
      </c>
      <c r="AW626" s="14" t="s">
        <v>35</v>
      </c>
      <c r="AX626" s="14" t="s">
        <v>72</v>
      </c>
      <c r="AY626" s="286" t="s">
        <v>164</v>
      </c>
    </row>
    <row r="627" s="11" customFormat="1">
      <c r="B627" s="233"/>
      <c r="C627" s="234"/>
      <c r="D627" s="235" t="s">
        <v>173</v>
      </c>
      <c r="E627" s="236" t="s">
        <v>21</v>
      </c>
      <c r="F627" s="237" t="s">
        <v>1292</v>
      </c>
      <c r="G627" s="234"/>
      <c r="H627" s="236" t="s">
        <v>21</v>
      </c>
      <c r="I627" s="238"/>
      <c r="J627" s="234"/>
      <c r="K627" s="234"/>
      <c r="L627" s="239"/>
      <c r="M627" s="240"/>
      <c r="N627" s="241"/>
      <c r="O627" s="241"/>
      <c r="P627" s="241"/>
      <c r="Q627" s="241"/>
      <c r="R627" s="241"/>
      <c r="S627" s="241"/>
      <c r="T627" s="242"/>
      <c r="AT627" s="243" t="s">
        <v>173</v>
      </c>
      <c r="AU627" s="243" t="s">
        <v>82</v>
      </c>
      <c r="AV627" s="11" t="s">
        <v>80</v>
      </c>
      <c r="AW627" s="11" t="s">
        <v>35</v>
      </c>
      <c r="AX627" s="11" t="s">
        <v>72</v>
      </c>
      <c r="AY627" s="243" t="s">
        <v>164</v>
      </c>
    </row>
    <row r="628" s="11" customFormat="1">
      <c r="B628" s="233"/>
      <c r="C628" s="234"/>
      <c r="D628" s="235" t="s">
        <v>173</v>
      </c>
      <c r="E628" s="236" t="s">
        <v>21</v>
      </c>
      <c r="F628" s="237" t="s">
        <v>258</v>
      </c>
      <c r="G628" s="234"/>
      <c r="H628" s="236" t="s">
        <v>21</v>
      </c>
      <c r="I628" s="238"/>
      <c r="J628" s="234"/>
      <c r="K628" s="234"/>
      <c r="L628" s="239"/>
      <c r="M628" s="240"/>
      <c r="N628" s="241"/>
      <c r="O628" s="241"/>
      <c r="P628" s="241"/>
      <c r="Q628" s="241"/>
      <c r="R628" s="241"/>
      <c r="S628" s="241"/>
      <c r="T628" s="242"/>
      <c r="AT628" s="243" t="s">
        <v>173</v>
      </c>
      <c r="AU628" s="243" t="s">
        <v>82</v>
      </c>
      <c r="AV628" s="11" t="s">
        <v>80</v>
      </c>
      <c r="AW628" s="11" t="s">
        <v>35</v>
      </c>
      <c r="AX628" s="11" t="s">
        <v>72</v>
      </c>
      <c r="AY628" s="243" t="s">
        <v>164</v>
      </c>
    </row>
    <row r="629" s="12" customFormat="1">
      <c r="B629" s="244"/>
      <c r="C629" s="245"/>
      <c r="D629" s="235" t="s">
        <v>173</v>
      </c>
      <c r="E629" s="246" t="s">
        <v>21</v>
      </c>
      <c r="F629" s="247" t="s">
        <v>1326</v>
      </c>
      <c r="G629" s="245"/>
      <c r="H629" s="248">
        <v>1.28</v>
      </c>
      <c r="I629" s="249"/>
      <c r="J629" s="245"/>
      <c r="K629" s="245"/>
      <c r="L629" s="250"/>
      <c r="M629" s="251"/>
      <c r="N629" s="252"/>
      <c r="O629" s="252"/>
      <c r="P629" s="252"/>
      <c r="Q629" s="252"/>
      <c r="R629" s="252"/>
      <c r="S629" s="252"/>
      <c r="T629" s="253"/>
      <c r="AT629" s="254" t="s">
        <v>173</v>
      </c>
      <c r="AU629" s="254" t="s">
        <v>82</v>
      </c>
      <c r="AV629" s="12" t="s">
        <v>82</v>
      </c>
      <c r="AW629" s="12" t="s">
        <v>35</v>
      </c>
      <c r="AX629" s="12" t="s">
        <v>72</v>
      </c>
      <c r="AY629" s="254" t="s">
        <v>164</v>
      </c>
    </row>
    <row r="630" s="11" customFormat="1">
      <c r="B630" s="233"/>
      <c r="C630" s="234"/>
      <c r="D630" s="235" t="s">
        <v>173</v>
      </c>
      <c r="E630" s="236" t="s">
        <v>21</v>
      </c>
      <c r="F630" s="237" t="s">
        <v>1414</v>
      </c>
      <c r="G630" s="234"/>
      <c r="H630" s="236" t="s">
        <v>21</v>
      </c>
      <c r="I630" s="238"/>
      <c r="J630" s="234"/>
      <c r="K630" s="234"/>
      <c r="L630" s="239"/>
      <c r="M630" s="240"/>
      <c r="N630" s="241"/>
      <c r="O630" s="241"/>
      <c r="P630" s="241"/>
      <c r="Q630" s="241"/>
      <c r="R630" s="241"/>
      <c r="S630" s="241"/>
      <c r="T630" s="242"/>
      <c r="AT630" s="243" t="s">
        <v>173</v>
      </c>
      <c r="AU630" s="243" t="s">
        <v>82</v>
      </c>
      <c r="AV630" s="11" t="s">
        <v>80</v>
      </c>
      <c r="AW630" s="11" t="s">
        <v>35</v>
      </c>
      <c r="AX630" s="11" t="s">
        <v>72</v>
      </c>
      <c r="AY630" s="243" t="s">
        <v>164</v>
      </c>
    </row>
    <row r="631" s="14" customFormat="1">
      <c r="B631" s="276"/>
      <c r="C631" s="277"/>
      <c r="D631" s="235" t="s">
        <v>173</v>
      </c>
      <c r="E631" s="278" t="s">
        <v>21</v>
      </c>
      <c r="F631" s="279" t="s">
        <v>330</v>
      </c>
      <c r="G631" s="277"/>
      <c r="H631" s="280">
        <v>1.28</v>
      </c>
      <c r="I631" s="281"/>
      <c r="J631" s="277"/>
      <c r="K631" s="277"/>
      <c r="L631" s="282"/>
      <c r="M631" s="283"/>
      <c r="N631" s="284"/>
      <c r="O631" s="284"/>
      <c r="P631" s="284"/>
      <c r="Q631" s="284"/>
      <c r="R631" s="284"/>
      <c r="S631" s="284"/>
      <c r="T631" s="285"/>
      <c r="AT631" s="286" t="s">
        <v>173</v>
      </c>
      <c r="AU631" s="286" t="s">
        <v>82</v>
      </c>
      <c r="AV631" s="14" t="s">
        <v>185</v>
      </c>
      <c r="AW631" s="14" t="s">
        <v>35</v>
      </c>
      <c r="AX631" s="14" t="s">
        <v>72</v>
      </c>
      <c r="AY631" s="286" t="s">
        <v>164</v>
      </c>
    </row>
    <row r="632" s="13" customFormat="1">
      <c r="B632" s="255"/>
      <c r="C632" s="256"/>
      <c r="D632" s="235" t="s">
        <v>173</v>
      </c>
      <c r="E632" s="257" t="s">
        <v>21</v>
      </c>
      <c r="F632" s="258" t="s">
        <v>177</v>
      </c>
      <c r="G632" s="256"/>
      <c r="H632" s="259">
        <v>490.27999999999997</v>
      </c>
      <c r="I632" s="260"/>
      <c r="J632" s="256"/>
      <c r="K632" s="256"/>
      <c r="L632" s="261"/>
      <c r="M632" s="262"/>
      <c r="N632" s="263"/>
      <c r="O632" s="263"/>
      <c r="P632" s="263"/>
      <c r="Q632" s="263"/>
      <c r="R632" s="263"/>
      <c r="S632" s="263"/>
      <c r="T632" s="264"/>
      <c r="AT632" s="265" t="s">
        <v>173</v>
      </c>
      <c r="AU632" s="265" t="s">
        <v>82</v>
      </c>
      <c r="AV632" s="13" t="s">
        <v>171</v>
      </c>
      <c r="AW632" s="13" t="s">
        <v>35</v>
      </c>
      <c r="AX632" s="13" t="s">
        <v>80</v>
      </c>
      <c r="AY632" s="265" t="s">
        <v>164</v>
      </c>
    </row>
    <row r="633" s="1" customFormat="1" ht="16.5" customHeight="1">
      <c r="B633" s="46"/>
      <c r="C633" s="266" t="s">
        <v>585</v>
      </c>
      <c r="D633" s="266" t="s">
        <v>238</v>
      </c>
      <c r="E633" s="267" t="s">
        <v>676</v>
      </c>
      <c r="F633" s="268" t="s">
        <v>677</v>
      </c>
      <c r="G633" s="269" t="s">
        <v>340</v>
      </c>
      <c r="H633" s="270">
        <v>2941.6799999999998</v>
      </c>
      <c r="I633" s="271"/>
      <c r="J633" s="272">
        <f>ROUND(I633*H633,2)</f>
        <v>0</v>
      </c>
      <c r="K633" s="268" t="s">
        <v>21</v>
      </c>
      <c r="L633" s="273"/>
      <c r="M633" s="274" t="s">
        <v>21</v>
      </c>
      <c r="N633" s="275" t="s">
        <v>43</v>
      </c>
      <c r="O633" s="47"/>
      <c r="P633" s="230">
        <f>O633*H633</f>
        <v>0</v>
      </c>
      <c r="Q633" s="230">
        <v>0.001</v>
      </c>
      <c r="R633" s="230">
        <f>Q633*H633</f>
        <v>2.9416799999999999</v>
      </c>
      <c r="S633" s="230">
        <v>0</v>
      </c>
      <c r="T633" s="231">
        <f>S633*H633</f>
        <v>0</v>
      </c>
      <c r="AR633" s="24" t="s">
        <v>370</v>
      </c>
      <c r="AT633" s="24" t="s">
        <v>238</v>
      </c>
      <c r="AU633" s="24" t="s">
        <v>82</v>
      </c>
      <c r="AY633" s="24" t="s">
        <v>164</v>
      </c>
      <c r="BE633" s="232">
        <f>IF(N633="základní",J633,0)</f>
        <v>0</v>
      </c>
      <c r="BF633" s="232">
        <f>IF(N633="snížená",J633,0)</f>
        <v>0</v>
      </c>
      <c r="BG633" s="232">
        <f>IF(N633="zákl. přenesená",J633,0)</f>
        <v>0</v>
      </c>
      <c r="BH633" s="232">
        <f>IF(N633="sníž. přenesená",J633,0)</f>
        <v>0</v>
      </c>
      <c r="BI633" s="232">
        <f>IF(N633="nulová",J633,0)</f>
        <v>0</v>
      </c>
      <c r="BJ633" s="24" t="s">
        <v>80</v>
      </c>
      <c r="BK633" s="232">
        <f>ROUND(I633*H633,2)</f>
        <v>0</v>
      </c>
      <c r="BL633" s="24" t="s">
        <v>193</v>
      </c>
      <c r="BM633" s="24" t="s">
        <v>1415</v>
      </c>
    </row>
    <row r="634" s="11" customFormat="1">
      <c r="B634" s="233"/>
      <c r="C634" s="234"/>
      <c r="D634" s="235" t="s">
        <v>173</v>
      </c>
      <c r="E634" s="236" t="s">
        <v>21</v>
      </c>
      <c r="F634" s="237" t="s">
        <v>1292</v>
      </c>
      <c r="G634" s="234"/>
      <c r="H634" s="236" t="s">
        <v>21</v>
      </c>
      <c r="I634" s="238"/>
      <c r="J634" s="234"/>
      <c r="K634" s="234"/>
      <c r="L634" s="239"/>
      <c r="M634" s="240"/>
      <c r="N634" s="241"/>
      <c r="O634" s="241"/>
      <c r="P634" s="241"/>
      <c r="Q634" s="241"/>
      <c r="R634" s="241"/>
      <c r="S634" s="241"/>
      <c r="T634" s="242"/>
      <c r="AT634" s="243" t="s">
        <v>173</v>
      </c>
      <c r="AU634" s="243" t="s">
        <v>82</v>
      </c>
      <c r="AV634" s="11" t="s">
        <v>80</v>
      </c>
      <c r="AW634" s="11" t="s">
        <v>35</v>
      </c>
      <c r="AX634" s="11" t="s">
        <v>72</v>
      </c>
      <c r="AY634" s="243" t="s">
        <v>164</v>
      </c>
    </row>
    <row r="635" s="11" customFormat="1">
      <c r="B635" s="233"/>
      <c r="C635" s="234"/>
      <c r="D635" s="235" t="s">
        <v>173</v>
      </c>
      <c r="E635" s="236" t="s">
        <v>21</v>
      </c>
      <c r="F635" s="237" t="s">
        <v>654</v>
      </c>
      <c r="G635" s="234"/>
      <c r="H635" s="236" t="s">
        <v>21</v>
      </c>
      <c r="I635" s="238"/>
      <c r="J635" s="234"/>
      <c r="K635" s="234"/>
      <c r="L635" s="239"/>
      <c r="M635" s="240"/>
      <c r="N635" s="241"/>
      <c r="O635" s="241"/>
      <c r="P635" s="241"/>
      <c r="Q635" s="241"/>
      <c r="R635" s="241"/>
      <c r="S635" s="241"/>
      <c r="T635" s="242"/>
      <c r="AT635" s="243" t="s">
        <v>173</v>
      </c>
      <c r="AU635" s="243" t="s">
        <v>82</v>
      </c>
      <c r="AV635" s="11" t="s">
        <v>80</v>
      </c>
      <c r="AW635" s="11" t="s">
        <v>35</v>
      </c>
      <c r="AX635" s="11" t="s">
        <v>72</v>
      </c>
      <c r="AY635" s="243" t="s">
        <v>164</v>
      </c>
    </row>
    <row r="636" s="11" customFormat="1">
      <c r="B636" s="233"/>
      <c r="C636" s="234"/>
      <c r="D636" s="235" t="s">
        <v>173</v>
      </c>
      <c r="E636" s="236" t="s">
        <v>21</v>
      </c>
      <c r="F636" s="237" t="s">
        <v>669</v>
      </c>
      <c r="G636" s="234"/>
      <c r="H636" s="236" t="s">
        <v>21</v>
      </c>
      <c r="I636" s="238"/>
      <c r="J636" s="234"/>
      <c r="K636" s="234"/>
      <c r="L636" s="239"/>
      <c r="M636" s="240"/>
      <c r="N636" s="241"/>
      <c r="O636" s="241"/>
      <c r="P636" s="241"/>
      <c r="Q636" s="241"/>
      <c r="R636" s="241"/>
      <c r="S636" s="241"/>
      <c r="T636" s="242"/>
      <c r="AT636" s="243" t="s">
        <v>173</v>
      </c>
      <c r="AU636" s="243" t="s">
        <v>82</v>
      </c>
      <c r="AV636" s="11" t="s">
        <v>80</v>
      </c>
      <c r="AW636" s="11" t="s">
        <v>35</v>
      </c>
      <c r="AX636" s="11" t="s">
        <v>72</v>
      </c>
      <c r="AY636" s="243" t="s">
        <v>164</v>
      </c>
    </row>
    <row r="637" s="12" customFormat="1">
      <c r="B637" s="244"/>
      <c r="C637" s="245"/>
      <c r="D637" s="235" t="s">
        <v>173</v>
      </c>
      <c r="E637" s="246" t="s">
        <v>21</v>
      </c>
      <c r="F637" s="247" t="s">
        <v>1335</v>
      </c>
      <c r="G637" s="245"/>
      <c r="H637" s="248">
        <v>2934</v>
      </c>
      <c r="I637" s="249"/>
      <c r="J637" s="245"/>
      <c r="K637" s="245"/>
      <c r="L637" s="250"/>
      <c r="M637" s="251"/>
      <c r="N637" s="252"/>
      <c r="O637" s="252"/>
      <c r="P637" s="252"/>
      <c r="Q637" s="252"/>
      <c r="R637" s="252"/>
      <c r="S637" s="252"/>
      <c r="T637" s="253"/>
      <c r="AT637" s="254" t="s">
        <v>173</v>
      </c>
      <c r="AU637" s="254" t="s">
        <v>82</v>
      </c>
      <c r="AV637" s="12" t="s">
        <v>82</v>
      </c>
      <c r="AW637" s="12" t="s">
        <v>35</v>
      </c>
      <c r="AX637" s="12" t="s">
        <v>72</v>
      </c>
      <c r="AY637" s="254" t="s">
        <v>164</v>
      </c>
    </row>
    <row r="638" s="11" customFormat="1">
      <c r="B638" s="233"/>
      <c r="C638" s="234"/>
      <c r="D638" s="235" t="s">
        <v>173</v>
      </c>
      <c r="E638" s="236" t="s">
        <v>21</v>
      </c>
      <c r="F638" s="237" t="s">
        <v>1292</v>
      </c>
      <c r="G638" s="234"/>
      <c r="H638" s="236" t="s">
        <v>21</v>
      </c>
      <c r="I638" s="238"/>
      <c r="J638" s="234"/>
      <c r="K638" s="234"/>
      <c r="L638" s="239"/>
      <c r="M638" s="240"/>
      <c r="N638" s="241"/>
      <c r="O638" s="241"/>
      <c r="P638" s="241"/>
      <c r="Q638" s="241"/>
      <c r="R638" s="241"/>
      <c r="S638" s="241"/>
      <c r="T638" s="242"/>
      <c r="AT638" s="243" t="s">
        <v>173</v>
      </c>
      <c r="AU638" s="243" t="s">
        <v>82</v>
      </c>
      <c r="AV638" s="11" t="s">
        <v>80</v>
      </c>
      <c r="AW638" s="11" t="s">
        <v>35</v>
      </c>
      <c r="AX638" s="11" t="s">
        <v>72</v>
      </c>
      <c r="AY638" s="243" t="s">
        <v>164</v>
      </c>
    </row>
    <row r="639" s="11" customFormat="1">
      <c r="B639" s="233"/>
      <c r="C639" s="234"/>
      <c r="D639" s="235" t="s">
        <v>173</v>
      </c>
      <c r="E639" s="236" t="s">
        <v>21</v>
      </c>
      <c r="F639" s="237" t="s">
        <v>258</v>
      </c>
      <c r="G639" s="234"/>
      <c r="H639" s="236" t="s">
        <v>21</v>
      </c>
      <c r="I639" s="238"/>
      <c r="J639" s="234"/>
      <c r="K639" s="234"/>
      <c r="L639" s="239"/>
      <c r="M639" s="240"/>
      <c r="N639" s="241"/>
      <c r="O639" s="241"/>
      <c r="P639" s="241"/>
      <c r="Q639" s="241"/>
      <c r="R639" s="241"/>
      <c r="S639" s="241"/>
      <c r="T639" s="242"/>
      <c r="AT639" s="243" t="s">
        <v>173</v>
      </c>
      <c r="AU639" s="243" t="s">
        <v>82</v>
      </c>
      <c r="AV639" s="11" t="s">
        <v>80</v>
      </c>
      <c r="AW639" s="11" t="s">
        <v>35</v>
      </c>
      <c r="AX639" s="11" t="s">
        <v>72</v>
      </c>
      <c r="AY639" s="243" t="s">
        <v>164</v>
      </c>
    </row>
    <row r="640" s="12" customFormat="1">
      <c r="B640" s="244"/>
      <c r="C640" s="245"/>
      <c r="D640" s="235" t="s">
        <v>173</v>
      </c>
      <c r="E640" s="246" t="s">
        <v>21</v>
      </c>
      <c r="F640" s="247" t="s">
        <v>1416</v>
      </c>
      <c r="G640" s="245"/>
      <c r="H640" s="248">
        <v>7.6799999999999997</v>
      </c>
      <c r="I640" s="249"/>
      <c r="J640" s="245"/>
      <c r="K640" s="245"/>
      <c r="L640" s="250"/>
      <c r="M640" s="251"/>
      <c r="N640" s="252"/>
      <c r="O640" s="252"/>
      <c r="P640" s="252"/>
      <c r="Q640" s="252"/>
      <c r="R640" s="252"/>
      <c r="S640" s="252"/>
      <c r="T640" s="253"/>
      <c r="AT640" s="254" t="s">
        <v>173</v>
      </c>
      <c r="AU640" s="254" t="s">
        <v>82</v>
      </c>
      <c r="AV640" s="12" t="s">
        <v>82</v>
      </c>
      <c r="AW640" s="12" t="s">
        <v>35</v>
      </c>
      <c r="AX640" s="12" t="s">
        <v>72</v>
      </c>
      <c r="AY640" s="254" t="s">
        <v>164</v>
      </c>
    </row>
    <row r="641" s="11" customFormat="1">
      <c r="B641" s="233"/>
      <c r="C641" s="234"/>
      <c r="D641" s="235" t="s">
        <v>173</v>
      </c>
      <c r="E641" s="236" t="s">
        <v>21</v>
      </c>
      <c r="F641" s="237" t="s">
        <v>1414</v>
      </c>
      <c r="G641" s="234"/>
      <c r="H641" s="236" t="s">
        <v>21</v>
      </c>
      <c r="I641" s="238"/>
      <c r="J641" s="234"/>
      <c r="K641" s="234"/>
      <c r="L641" s="239"/>
      <c r="M641" s="240"/>
      <c r="N641" s="241"/>
      <c r="O641" s="241"/>
      <c r="P641" s="241"/>
      <c r="Q641" s="241"/>
      <c r="R641" s="241"/>
      <c r="S641" s="241"/>
      <c r="T641" s="242"/>
      <c r="AT641" s="243" t="s">
        <v>173</v>
      </c>
      <c r="AU641" s="243" t="s">
        <v>82</v>
      </c>
      <c r="AV641" s="11" t="s">
        <v>80</v>
      </c>
      <c r="AW641" s="11" t="s">
        <v>35</v>
      </c>
      <c r="AX641" s="11" t="s">
        <v>72</v>
      </c>
      <c r="AY641" s="243" t="s">
        <v>164</v>
      </c>
    </row>
    <row r="642" s="12" customFormat="1">
      <c r="B642" s="244"/>
      <c r="C642" s="245"/>
      <c r="D642" s="235" t="s">
        <v>173</v>
      </c>
      <c r="E642" s="246" t="s">
        <v>21</v>
      </c>
      <c r="F642" s="247" t="s">
        <v>21</v>
      </c>
      <c r="G642" s="245"/>
      <c r="H642" s="248">
        <v>0</v>
      </c>
      <c r="I642" s="249"/>
      <c r="J642" s="245"/>
      <c r="K642" s="245"/>
      <c r="L642" s="250"/>
      <c r="M642" s="251"/>
      <c r="N642" s="252"/>
      <c r="O642" s="252"/>
      <c r="P642" s="252"/>
      <c r="Q642" s="252"/>
      <c r="R642" s="252"/>
      <c r="S642" s="252"/>
      <c r="T642" s="253"/>
      <c r="AT642" s="254" t="s">
        <v>173</v>
      </c>
      <c r="AU642" s="254" t="s">
        <v>82</v>
      </c>
      <c r="AV642" s="12" t="s">
        <v>82</v>
      </c>
      <c r="AW642" s="12" t="s">
        <v>35</v>
      </c>
      <c r="AX642" s="12" t="s">
        <v>72</v>
      </c>
      <c r="AY642" s="254" t="s">
        <v>164</v>
      </c>
    </row>
    <row r="643" s="13" customFormat="1">
      <c r="B643" s="255"/>
      <c r="C643" s="256"/>
      <c r="D643" s="235" t="s">
        <v>173</v>
      </c>
      <c r="E643" s="257" t="s">
        <v>21</v>
      </c>
      <c r="F643" s="258" t="s">
        <v>177</v>
      </c>
      <c r="G643" s="256"/>
      <c r="H643" s="259">
        <v>2941.6799999999998</v>
      </c>
      <c r="I643" s="260"/>
      <c r="J643" s="256"/>
      <c r="K643" s="256"/>
      <c r="L643" s="261"/>
      <c r="M643" s="262"/>
      <c r="N643" s="263"/>
      <c r="O643" s="263"/>
      <c r="P643" s="263"/>
      <c r="Q643" s="263"/>
      <c r="R643" s="263"/>
      <c r="S643" s="263"/>
      <c r="T643" s="264"/>
      <c r="AT643" s="265" t="s">
        <v>173</v>
      </c>
      <c r="AU643" s="265" t="s">
        <v>82</v>
      </c>
      <c r="AV643" s="13" t="s">
        <v>171</v>
      </c>
      <c r="AW643" s="13" t="s">
        <v>35</v>
      </c>
      <c r="AX643" s="13" t="s">
        <v>80</v>
      </c>
      <c r="AY643" s="265" t="s">
        <v>164</v>
      </c>
    </row>
    <row r="644" s="1" customFormat="1" ht="25.5" customHeight="1">
      <c r="B644" s="46"/>
      <c r="C644" s="221" t="s">
        <v>590</v>
      </c>
      <c r="D644" s="221" t="s">
        <v>166</v>
      </c>
      <c r="E644" s="222" t="s">
        <v>666</v>
      </c>
      <c r="F644" s="223" t="s">
        <v>667</v>
      </c>
      <c r="G644" s="224" t="s">
        <v>169</v>
      </c>
      <c r="H644" s="225">
        <v>8.3800000000000008</v>
      </c>
      <c r="I644" s="226"/>
      <c r="J644" s="227">
        <f>ROUND(I644*H644,2)</f>
        <v>0</v>
      </c>
      <c r="K644" s="223" t="s">
        <v>170</v>
      </c>
      <c r="L644" s="72"/>
      <c r="M644" s="228" t="s">
        <v>21</v>
      </c>
      <c r="N644" s="229" t="s">
        <v>43</v>
      </c>
      <c r="O644" s="47"/>
      <c r="P644" s="230">
        <f>O644*H644</f>
        <v>0</v>
      </c>
      <c r="Q644" s="230">
        <v>0</v>
      </c>
      <c r="R644" s="230">
        <f>Q644*H644</f>
        <v>0</v>
      </c>
      <c r="S644" s="230">
        <v>0</v>
      </c>
      <c r="T644" s="231">
        <f>S644*H644</f>
        <v>0</v>
      </c>
      <c r="AR644" s="24" t="s">
        <v>193</v>
      </c>
      <c r="AT644" s="24" t="s">
        <v>166</v>
      </c>
      <c r="AU644" s="24" t="s">
        <v>82</v>
      </c>
      <c r="AY644" s="24" t="s">
        <v>164</v>
      </c>
      <c r="BE644" s="232">
        <f>IF(N644="základní",J644,0)</f>
        <v>0</v>
      </c>
      <c r="BF644" s="232">
        <f>IF(N644="snížená",J644,0)</f>
        <v>0</v>
      </c>
      <c r="BG644" s="232">
        <f>IF(N644="zákl. přenesená",J644,0)</f>
        <v>0</v>
      </c>
      <c r="BH644" s="232">
        <f>IF(N644="sníž. přenesená",J644,0)</f>
        <v>0</v>
      </c>
      <c r="BI644" s="232">
        <f>IF(N644="nulová",J644,0)</f>
        <v>0</v>
      </c>
      <c r="BJ644" s="24" t="s">
        <v>80</v>
      </c>
      <c r="BK644" s="232">
        <f>ROUND(I644*H644,2)</f>
        <v>0</v>
      </c>
      <c r="BL644" s="24" t="s">
        <v>193</v>
      </c>
      <c r="BM644" s="24" t="s">
        <v>1417</v>
      </c>
    </row>
    <row r="645" s="11" customFormat="1">
      <c r="B645" s="233"/>
      <c r="C645" s="234"/>
      <c r="D645" s="235" t="s">
        <v>173</v>
      </c>
      <c r="E645" s="236" t="s">
        <v>21</v>
      </c>
      <c r="F645" s="237" t="s">
        <v>1292</v>
      </c>
      <c r="G645" s="234"/>
      <c r="H645" s="236" t="s">
        <v>21</v>
      </c>
      <c r="I645" s="238"/>
      <c r="J645" s="234"/>
      <c r="K645" s="234"/>
      <c r="L645" s="239"/>
      <c r="M645" s="240"/>
      <c r="N645" s="241"/>
      <c r="O645" s="241"/>
      <c r="P645" s="241"/>
      <c r="Q645" s="241"/>
      <c r="R645" s="241"/>
      <c r="S645" s="241"/>
      <c r="T645" s="242"/>
      <c r="AT645" s="243" t="s">
        <v>173</v>
      </c>
      <c r="AU645" s="243" t="s">
        <v>82</v>
      </c>
      <c r="AV645" s="11" t="s">
        <v>80</v>
      </c>
      <c r="AW645" s="11" t="s">
        <v>35</v>
      </c>
      <c r="AX645" s="11" t="s">
        <v>72</v>
      </c>
      <c r="AY645" s="243" t="s">
        <v>164</v>
      </c>
    </row>
    <row r="646" s="11" customFormat="1">
      <c r="B646" s="233"/>
      <c r="C646" s="234"/>
      <c r="D646" s="235" t="s">
        <v>173</v>
      </c>
      <c r="E646" s="236" t="s">
        <v>21</v>
      </c>
      <c r="F646" s="237" t="s">
        <v>1357</v>
      </c>
      <c r="G646" s="234"/>
      <c r="H646" s="236" t="s">
        <v>21</v>
      </c>
      <c r="I646" s="238"/>
      <c r="J646" s="234"/>
      <c r="K646" s="234"/>
      <c r="L646" s="239"/>
      <c r="M646" s="240"/>
      <c r="N646" s="241"/>
      <c r="O646" s="241"/>
      <c r="P646" s="241"/>
      <c r="Q646" s="241"/>
      <c r="R646" s="241"/>
      <c r="S646" s="241"/>
      <c r="T646" s="242"/>
      <c r="AT646" s="243" t="s">
        <v>173</v>
      </c>
      <c r="AU646" s="243" t="s">
        <v>82</v>
      </c>
      <c r="AV646" s="11" t="s">
        <v>80</v>
      </c>
      <c r="AW646" s="11" t="s">
        <v>35</v>
      </c>
      <c r="AX646" s="11" t="s">
        <v>72</v>
      </c>
      <c r="AY646" s="243" t="s">
        <v>164</v>
      </c>
    </row>
    <row r="647" s="11" customFormat="1">
      <c r="B647" s="233"/>
      <c r="C647" s="234"/>
      <c r="D647" s="235" t="s">
        <v>173</v>
      </c>
      <c r="E647" s="236" t="s">
        <v>21</v>
      </c>
      <c r="F647" s="237" t="s">
        <v>669</v>
      </c>
      <c r="G647" s="234"/>
      <c r="H647" s="236" t="s">
        <v>21</v>
      </c>
      <c r="I647" s="238"/>
      <c r="J647" s="234"/>
      <c r="K647" s="234"/>
      <c r="L647" s="239"/>
      <c r="M647" s="240"/>
      <c r="N647" s="241"/>
      <c r="O647" s="241"/>
      <c r="P647" s="241"/>
      <c r="Q647" s="241"/>
      <c r="R647" s="241"/>
      <c r="S647" s="241"/>
      <c r="T647" s="242"/>
      <c r="AT647" s="243" t="s">
        <v>173</v>
      </c>
      <c r="AU647" s="243" t="s">
        <v>82</v>
      </c>
      <c r="AV647" s="11" t="s">
        <v>80</v>
      </c>
      <c r="AW647" s="11" t="s">
        <v>35</v>
      </c>
      <c r="AX647" s="11" t="s">
        <v>72</v>
      </c>
      <c r="AY647" s="243" t="s">
        <v>164</v>
      </c>
    </row>
    <row r="648" s="12" customFormat="1">
      <c r="B648" s="244"/>
      <c r="C648" s="245"/>
      <c r="D648" s="235" t="s">
        <v>173</v>
      </c>
      <c r="E648" s="246" t="s">
        <v>21</v>
      </c>
      <c r="F648" s="247" t="s">
        <v>1410</v>
      </c>
      <c r="G648" s="245"/>
      <c r="H648" s="248">
        <v>8.3800000000000008</v>
      </c>
      <c r="I648" s="249"/>
      <c r="J648" s="245"/>
      <c r="K648" s="245"/>
      <c r="L648" s="250"/>
      <c r="M648" s="251"/>
      <c r="N648" s="252"/>
      <c r="O648" s="252"/>
      <c r="P648" s="252"/>
      <c r="Q648" s="252"/>
      <c r="R648" s="252"/>
      <c r="S648" s="252"/>
      <c r="T648" s="253"/>
      <c r="AT648" s="254" t="s">
        <v>173</v>
      </c>
      <c r="AU648" s="254" t="s">
        <v>82</v>
      </c>
      <c r="AV648" s="12" t="s">
        <v>82</v>
      </c>
      <c r="AW648" s="12" t="s">
        <v>35</v>
      </c>
      <c r="AX648" s="12" t="s">
        <v>72</v>
      </c>
      <c r="AY648" s="254" t="s">
        <v>164</v>
      </c>
    </row>
    <row r="649" s="13" customFormat="1">
      <c r="B649" s="255"/>
      <c r="C649" s="256"/>
      <c r="D649" s="235" t="s">
        <v>173</v>
      </c>
      <c r="E649" s="257" t="s">
        <v>21</v>
      </c>
      <c r="F649" s="258" t="s">
        <v>177</v>
      </c>
      <c r="G649" s="256"/>
      <c r="H649" s="259">
        <v>8.3800000000000008</v>
      </c>
      <c r="I649" s="260"/>
      <c r="J649" s="256"/>
      <c r="K649" s="256"/>
      <c r="L649" s="261"/>
      <c r="M649" s="262"/>
      <c r="N649" s="263"/>
      <c r="O649" s="263"/>
      <c r="P649" s="263"/>
      <c r="Q649" s="263"/>
      <c r="R649" s="263"/>
      <c r="S649" s="263"/>
      <c r="T649" s="264"/>
      <c r="AT649" s="265" t="s">
        <v>173</v>
      </c>
      <c r="AU649" s="265" t="s">
        <v>82</v>
      </c>
      <c r="AV649" s="13" t="s">
        <v>171</v>
      </c>
      <c r="AW649" s="13" t="s">
        <v>35</v>
      </c>
      <c r="AX649" s="13" t="s">
        <v>80</v>
      </c>
      <c r="AY649" s="265" t="s">
        <v>164</v>
      </c>
    </row>
    <row r="650" s="1" customFormat="1" ht="16.5" customHeight="1">
      <c r="B650" s="46"/>
      <c r="C650" s="266" t="s">
        <v>597</v>
      </c>
      <c r="D650" s="266" t="s">
        <v>238</v>
      </c>
      <c r="E650" s="267" t="s">
        <v>676</v>
      </c>
      <c r="F650" s="268" t="s">
        <v>677</v>
      </c>
      <c r="G650" s="269" t="s">
        <v>340</v>
      </c>
      <c r="H650" s="270">
        <v>50.280000000000001</v>
      </c>
      <c r="I650" s="271"/>
      <c r="J650" s="272">
        <f>ROUND(I650*H650,2)</f>
        <v>0</v>
      </c>
      <c r="K650" s="268" t="s">
        <v>21</v>
      </c>
      <c r="L650" s="273"/>
      <c r="M650" s="274" t="s">
        <v>21</v>
      </c>
      <c r="N650" s="275" t="s">
        <v>43</v>
      </c>
      <c r="O650" s="47"/>
      <c r="P650" s="230">
        <f>O650*H650</f>
        <v>0</v>
      </c>
      <c r="Q650" s="230">
        <v>0.001</v>
      </c>
      <c r="R650" s="230">
        <f>Q650*H650</f>
        <v>0.050280000000000005</v>
      </c>
      <c r="S650" s="230">
        <v>0</v>
      </c>
      <c r="T650" s="231">
        <f>S650*H650</f>
        <v>0</v>
      </c>
      <c r="AR650" s="24" t="s">
        <v>370</v>
      </c>
      <c r="AT650" s="24" t="s">
        <v>238</v>
      </c>
      <c r="AU650" s="24" t="s">
        <v>82</v>
      </c>
      <c r="AY650" s="24" t="s">
        <v>164</v>
      </c>
      <c r="BE650" s="232">
        <f>IF(N650="základní",J650,0)</f>
        <v>0</v>
      </c>
      <c r="BF650" s="232">
        <f>IF(N650="snížená",J650,0)</f>
        <v>0</v>
      </c>
      <c r="BG650" s="232">
        <f>IF(N650="zákl. přenesená",J650,0)</f>
        <v>0</v>
      </c>
      <c r="BH650" s="232">
        <f>IF(N650="sníž. přenesená",J650,0)</f>
        <v>0</v>
      </c>
      <c r="BI650" s="232">
        <f>IF(N650="nulová",J650,0)</f>
        <v>0</v>
      </c>
      <c r="BJ650" s="24" t="s">
        <v>80</v>
      </c>
      <c r="BK650" s="232">
        <f>ROUND(I650*H650,2)</f>
        <v>0</v>
      </c>
      <c r="BL650" s="24" t="s">
        <v>193</v>
      </c>
      <c r="BM650" s="24" t="s">
        <v>1418</v>
      </c>
    </row>
    <row r="651" s="11" customFormat="1">
      <c r="B651" s="233"/>
      <c r="C651" s="234"/>
      <c r="D651" s="235" t="s">
        <v>173</v>
      </c>
      <c r="E651" s="236" t="s">
        <v>21</v>
      </c>
      <c r="F651" s="237" t="s">
        <v>1292</v>
      </c>
      <c r="G651" s="234"/>
      <c r="H651" s="236" t="s">
        <v>21</v>
      </c>
      <c r="I651" s="238"/>
      <c r="J651" s="234"/>
      <c r="K651" s="234"/>
      <c r="L651" s="239"/>
      <c r="M651" s="240"/>
      <c r="N651" s="241"/>
      <c r="O651" s="241"/>
      <c r="P651" s="241"/>
      <c r="Q651" s="241"/>
      <c r="R651" s="241"/>
      <c r="S651" s="241"/>
      <c r="T651" s="242"/>
      <c r="AT651" s="243" t="s">
        <v>173</v>
      </c>
      <c r="AU651" s="243" t="s">
        <v>82</v>
      </c>
      <c r="AV651" s="11" t="s">
        <v>80</v>
      </c>
      <c r="AW651" s="11" t="s">
        <v>35</v>
      </c>
      <c r="AX651" s="11" t="s">
        <v>72</v>
      </c>
      <c r="AY651" s="243" t="s">
        <v>164</v>
      </c>
    </row>
    <row r="652" s="11" customFormat="1">
      <c r="B652" s="233"/>
      <c r="C652" s="234"/>
      <c r="D652" s="235" t="s">
        <v>173</v>
      </c>
      <c r="E652" s="236" t="s">
        <v>21</v>
      </c>
      <c r="F652" s="237" t="s">
        <v>942</v>
      </c>
      <c r="G652" s="234"/>
      <c r="H652" s="236" t="s">
        <v>21</v>
      </c>
      <c r="I652" s="238"/>
      <c r="J652" s="234"/>
      <c r="K652" s="234"/>
      <c r="L652" s="239"/>
      <c r="M652" s="240"/>
      <c r="N652" s="241"/>
      <c r="O652" s="241"/>
      <c r="P652" s="241"/>
      <c r="Q652" s="241"/>
      <c r="R652" s="241"/>
      <c r="S652" s="241"/>
      <c r="T652" s="242"/>
      <c r="AT652" s="243" t="s">
        <v>173</v>
      </c>
      <c r="AU652" s="243" t="s">
        <v>82</v>
      </c>
      <c r="AV652" s="11" t="s">
        <v>80</v>
      </c>
      <c r="AW652" s="11" t="s">
        <v>35</v>
      </c>
      <c r="AX652" s="11" t="s">
        <v>72</v>
      </c>
      <c r="AY652" s="243" t="s">
        <v>164</v>
      </c>
    </row>
    <row r="653" s="11" customFormat="1">
      <c r="B653" s="233"/>
      <c r="C653" s="234"/>
      <c r="D653" s="235" t="s">
        <v>173</v>
      </c>
      <c r="E653" s="236" t="s">
        <v>21</v>
      </c>
      <c r="F653" s="237" t="s">
        <v>669</v>
      </c>
      <c r="G653" s="234"/>
      <c r="H653" s="236" t="s">
        <v>21</v>
      </c>
      <c r="I653" s="238"/>
      <c r="J653" s="234"/>
      <c r="K653" s="234"/>
      <c r="L653" s="239"/>
      <c r="M653" s="240"/>
      <c r="N653" s="241"/>
      <c r="O653" s="241"/>
      <c r="P653" s="241"/>
      <c r="Q653" s="241"/>
      <c r="R653" s="241"/>
      <c r="S653" s="241"/>
      <c r="T653" s="242"/>
      <c r="AT653" s="243" t="s">
        <v>173</v>
      </c>
      <c r="AU653" s="243" t="s">
        <v>82</v>
      </c>
      <c r="AV653" s="11" t="s">
        <v>80</v>
      </c>
      <c r="AW653" s="11" t="s">
        <v>35</v>
      </c>
      <c r="AX653" s="11" t="s">
        <v>72</v>
      </c>
      <c r="AY653" s="243" t="s">
        <v>164</v>
      </c>
    </row>
    <row r="654" s="12" customFormat="1">
      <c r="B654" s="244"/>
      <c r="C654" s="245"/>
      <c r="D654" s="235" t="s">
        <v>173</v>
      </c>
      <c r="E654" s="246" t="s">
        <v>21</v>
      </c>
      <c r="F654" s="247" t="s">
        <v>1419</v>
      </c>
      <c r="G654" s="245"/>
      <c r="H654" s="248">
        <v>50.280000000000001</v>
      </c>
      <c r="I654" s="249"/>
      <c r="J654" s="245"/>
      <c r="K654" s="245"/>
      <c r="L654" s="250"/>
      <c r="M654" s="251"/>
      <c r="N654" s="252"/>
      <c r="O654" s="252"/>
      <c r="P654" s="252"/>
      <c r="Q654" s="252"/>
      <c r="R654" s="252"/>
      <c r="S654" s="252"/>
      <c r="T654" s="253"/>
      <c r="AT654" s="254" t="s">
        <v>173</v>
      </c>
      <c r="AU654" s="254" t="s">
        <v>82</v>
      </c>
      <c r="AV654" s="12" t="s">
        <v>82</v>
      </c>
      <c r="AW654" s="12" t="s">
        <v>35</v>
      </c>
      <c r="AX654" s="12" t="s">
        <v>72</v>
      </c>
      <c r="AY654" s="254" t="s">
        <v>164</v>
      </c>
    </row>
    <row r="655" s="13" customFormat="1">
      <c r="B655" s="255"/>
      <c r="C655" s="256"/>
      <c r="D655" s="235" t="s">
        <v>173</v>
      </c>
      <c r="E655" s="257" t="s">
        <v>21</v>
      </c>
      <c r="F655" s="258" t="s">
        <v>177</v>
      </c>
      <c r="G655" s="256"/>
      <c r="H655" s="259">
        <v>50.280000000000001</v>
      </c>
      <c r="I655" s="260"/>
      <c r="J655" s="256"/>
      <c r="K655" s="256"/>
      <c r="L655" s="261"/>
      <c r="M655" s="262"/>
      <c r="N655" s="263"/>
      <c r="O655" s="263"/>
      <c r="P655" s="263"/>
      <c r="Q655" s="263"/>
      <c r="R655" s="263"/>
      <c r="S655" s="263"/>
      <c r="T655" s="264"/>
      <c r="AT655" s="265" t="s">
        <v>173</v>
      </c>
      <c r="AU655" s="265" t="s">
        <v>82</v>
      </c>
      <c r="AV655" s="13" t="s">
        <v>171</v>
      </c>
      <c r="AW655" s="13" t="s">
        <v>35</v>
      </c>
      <c r="AX655" s="13" t="s">
        <v>80</v>
      </c>
      <c r="AY655" s="265" t="s">
        <v>164</v>
      </c>
    </row>
    <row r="656" s="1" customFormat="1" ht="38.25" customHeight="1">
      <c r="B656" s="46"/>
      <c r="C656" s="221" t="s">
        <v>602</v>
      </c>
      <c r="D656" s="221" t="s">
        <v>166</v>
      </c>
      <c r="E656" s="222" t="s">
        <v>684</v>
      </c>
      <c r="F656" s="223" t="s">
        <v>685</v>
      </c>
      <c r="G656" s="224" t="s">
        <v>169</v>
      </c>
      <c r="H656" s="225">
        <v>489</v>
      </c>
      <c r="I656" s="226"/>
      <c r="J656" s="227">
        <f>ROUND(I656*H656,2)</f>
        <v>0</v>
      </c>
      <c r="K656" s="223" t="s">
        <v>170</v>
      </c>
      <c r="L656" s="72"/>
      <c r="M656" s="228" t="s">
        <v>21</v>
      </c>
      <c r="N656" s="229" t="s">
        <v>43</v>
      </c>
      <c r="O656" s="47"/>
      <c r="P656" s="230">
        <f>O656*H656</f>
        <v>0</v>
      </c>
      <c r="Q656" s="230">
        <v>0</v>
      </c>
      <c r="R656" s="230">
        <f>Q656*H656</f>
        <v>0</v>
      </c>
      <c r="S656" s="230">
        <v>0</v>
      </c>
      <c r="T656" s="231">
        <f>S656*H656</f>
        <v>0</v>
      </c>
      <c r="AR656" s="24" t="s">
        <v>193</v>
      </c>
      <c r="AT656" s="24" t="s">
        <v>166</v>
      </c>
      <c r="AU656" s="24" t="s">
        <v>82</v>
      </c>
      <c r="AY656" s="24" t="s">
        <v>164</v>
      </c>
      <c r="BE656" s="232">
        <f>IF(N656="základní",J656,0)</f>
        <v>0</v>
      </c>
      <c r="BF656" s="232">
        <f>IF(N656="snížená",J656,0)</f>
        <v>0</v>
      </c>
      <c r="BG656" s="232">
        <f>IF(N656="zákl. přenesená",J656,0)</f>
        <v>0</v>
      </c>
      <c r="BH656" s="232">
        <f>IF(N656="sníž. přenesená",J656,0)</f>
        <v>0</v>
      </c>
      <c r="BI656" s="232">
        <f>IF(N656="nulová",J656,0)</f>
        <v>0</v>
      </c>
      <c r="BJ656" s="24" t="s">
        <v>80</v>
      </c>
      <c r="BK656" s="232">
        <f>ROUND(I656*H656,2)</f>
        <v>0</v>
      </c>
      <c r="BL656" s="24" t="s">
        <v>193</v>
      </c>
      <c r="BM656" s="24" t="s">
        <v>1420</v>
      </c>
    </row>
    <row r="657" s="11" customFormat="1">
      <c r="B657" s="233"/>
      <c r="C657" s="234"/>
      <c r="D657" s="235" t="s">
        <v>173</v>
      </c>
      <c r="E657" s="236" t="s">
        <v>21</v>
      </c>
      <c r="F657" s="237" t="s">
        <v>1292</v>
      </c>
      <c r="G657" s="234"/>
      <c r="H657" s="236" t="s">
        <v>21</v>
      </c>
      <c r="I657" s="238"/>
      <c r="J657" s="234"/>
      <c r="K657" s="234"/>
      <c r="L657" s="239"/>
      <c r="M657" s="240"/>
      <c r="N657" s="241"/>
      <c r="O657" s="241"/>
      <c r="P657" s="241"/>
      <c r="Q657" s="241"/>
      <c r="R657" s="241"/>
      <c r="S657" s="241"/>
      <c r="T657" s="242"/>
      <c r="AT657" s="243" t="s">
        <v>173</v>
      </c>
      <c r="AU657" s="243" t="s">
        <v>82</v>
      </c>
      <c r="AV657" s="11" t="s">
        <v>80</v>
      </c>
      <c r="AW657" s="11" t="s">
        <v>35</v>
      </c>
      <c r="AX657" s="11" t="s">
        <v>72</v>
      </c>
      <c r="AY657" s="243" t="s">
        <v>164</v>
      </c>
    </row>
    <row r="658" s="11" customFormat="1">
      <c r="B658" s="233"/>
      <c r="C658" s="234"/>
      <c r="D658" s="235" t="s">
        <v>173</v>
      </c>
      <c r="E658" s="236" t="s">
        <v>21</v>
      </c>
      <c r="F658" s="237" t="s">
        <v>654</v>
      </c>
      <c r="G658" s="234"/>
      <c r="H658" s="236" t="s">
        <v>21</v>
      </c>
      <c r="I658" s="238"/>
      <c r="J658" s="234"/>
      <c r="K658" s="234"/>
      <c r="L658" s="239"/>
      <c r="M658" s="240"/>
      <c r="N658" s="241"/>
      <c r="O658" s="241"/>
      <c r="P658" s="241"/>
      <c r="Q658" s="241"/>
      <c r="R658" s="241"/>
      <c r="S658" s="241"/>
      <c r="T658" s="242"/>
      <c r="AT658" s="243" t="s">
        <v>173</v>
      </c>
      <c r="AU658" s="243" t="s">
        <v>82</v>
      </c>
      <c r="AV658" s="11" t="s">
        <v>80</v>
      </c>
      <c r="AW658" s="11" t="s">
        <v>35</v>
      </c>
      <c r="AX658" s="11" t="s">
        <v>72</v>
      </c>
      <c r="AY658" s="243" t="s">
        <v>164</v>
      </c>
    </row>
    <row r="659" s="11" customFormat="1">
      <c r="B659" s="233"/>
      <c r="C659" s="234"/>
      <c r="D659" s="235" t="s">
        <v>173</v>
      </c>
      <c r="E659" s="236" t="s">
        <v>21</v>
      </c>
      <c r="F659" s="237" t="s">
        <v>1421</v>
      </c>
      <c r="G659" s="234"/>
      <c r="H659" s="236" t="s">
        <v>21</v>
      </c>
      <c r="I659" s="238"/>
      <c r="J659" s="234"/>
      <c r="K659" s="234"/>
      <c r="L659" s="239"/>
      <c r="M659" s="240"/>
      <c r="N659" s="241"/>
      <c r="O659" s="241"/>
      <c r="P659" s="241"/>
      <c r="Q659" s="241"/>
      <c r="R659" s="241"/>
      <c r="S659" s="241"/>
      <c r="T659" s="242"/>
      <c r="AT659" s="243" t="s">
        <v>173</v>
      </c>
      <c r="AU659" s="243" t="s">
        <v>82</v>
      </c>
      <c r="AV659" s="11" t="s">
        <v>80</v>
      </c>
      <c r="AW659" s="11" t="s">
        <v>35</v>
      </c>
      <c r="AX659" s="11" t="s">
        <v>72</v>
      </c>
      <c r="AY659" s="243" t="s">
        <v>164</v>
      </c>
    </row>
    <row r="660" s="12" customFormat="1">
      <c r="B660" s="244"/>
      <c r="C660" s="245"/>
      <c r="D660" s="235" t="s">
        <v>173</v>
      </c>
      <c r="E660" s="246" t="s">
        <v>21</v>
      </c>
      <c r="F660" s="247" t="s">
        <v>1293</v>
      </c>
      <c r="G660" s="245"/>
      <c r="H660" s="248">
        <v>489</v>
      </c>
      <c r="I660" s="249"/>
      <c r="J660" s="245"/>
      <c r="K660" s="245"/>
      <c r="L660" s="250"/>
      <c r="M660" s="251"/>
      <c r="N660" s="252"/>
      <c r="O660" s="252"/>
      <c r="P660" s="252"/>
      <c r="Q660" s="252"/>
      <c r="R660" s="252"/>
      <c r="S660" s="252"/>
      <c r="T660" s="253"/>
      <c r="AT660" s="254" t="s">
        <v>173</v>
      </c>
      <c r="AU660" s="254" t="s">
        <v>82</v>
      </c>
      <c r="AV660" s="12" t="s">
        <v>82</v>
      </c>
      <c r="AW660" s="12" t="s">
        <v>35</v>
      </c>
      <c r="AX660" s="12" t="s">
        <v>72</v>
      </c>
      <c r="AY660" s="254" t="s">
        <v>164</v>
      </c>
    </row>
    <row r="661" s="13" customFormat="1">
      <c r="B661" s="255"/>
      <c r="C661" s="256"/>
      <c r="D661" s="235" t="s">
        <v>173</v>
      </c>
      <c r="E661" s="257" t="s">
        <v>21</v>
      </c>
      <c r="F661" s="258" t="s">
        <v>177</v>
      </c>
      <c r="G661" s="256"/>
      <c r="H661" s="259">
        <v>489</v>
      </c>
      <c r="I661" s="260"/>
      <c r="J661" s="256"/>
      <c r="K661" s="256"/>
      <c r="L661" s="261"/>
      <c r="M661" s="262"/>
      <c r="N661" s="263"/>
      <c r="O661" s="263"/>
      <c r="P661" s="263"/>
      <c r="Q661" s="263"/>
      <c r="R661" s="263"/>
      <c r="S661" s="263"/>
      <c r="T661" s="264"/>
      <c r="AT661" s="265" t="s">
        <v>173</v>
      </c>
      <c r="AU661" s="265" t="s">
        <v>82</v>
      </c>
      <c r="AV661" s="13" t="s">
        <v>171</v>
      </c>
      <c r="AW661" s="13" t="s">
        <v>35</v>
      </c>
      <c r="AX661" s="13" t="s">
        <v>80</v>
      </c>
      <c r="AY661" s="265" t="s">
        <v>164</v>
      </c>
    </row>
    <row r="662" s="1" customFormat="1" ht="38.25" customHeight="1">
      <c r="B662" s="46"/>
      <c r="C662" s="266" t="s">
        <v>607</v>
      </c>
      <c r="D662" s="266" t="s">
        <v>238</v>
      </c>
      <c r="E662" s="267" t="s">
        <v>690</v>
      </c>
      <c r="F662" s="268" t="s">
        <v>691</v>
      </c>
      <c r="G662" s="269" t="s">
        <v>340</v>
      </c>
      <c r="H662" s="270">
        <v>1222.5</v>
      </c>
      <c r="I662" s="271"/>
      <c r="J662" s="272">
        <f>ROUND(I662*H662,2)</f>
        <v>0</v>
      </c>
      <c r="K662" s="268" t="s">
        <v>21</v>
      </c>
      <c r="L662" s="273"/>
      <c r="M662" s="274" t="s">
        <v>21</v>
      </c>
      <c r="N662" s="275" t="s">
        <v>43</v>
      </c>
      <c r="O662" s="47"/>
      <c r="P662" s="230">
        <f>O662*H662</f>
        <v>0</v>
      </c>
      <c r="Q662" s="230">
        <v>0.001</v>
      </c>
      <c r="R662" s="230">
        <f>Q662*H662</f>
        <v>1.2224999999999999</v>
      </c>
      <c r="S662" s="230">
        <v>0</v>
      </c>
      <c r="T662" s="231">
        <f>S662*H662</f>
        <v>0</v>
      </c>
      <c r="AR662" s="24" t="s">
        <v>370</v>
      </c>
      <c r="AT662" s="24" t="s">
        <v>238</v>
      </c>
      <c r="AU662" s="24" t="s">
        <v>82</v>
      </c>
      <c r="AY662" s="24" t="s">
        <v>164</v>
      </c>
      <c r="BE662" s="232">
        <f>IF(N662="základní",J662,0)</f>
        <v>0</v>
      </c>
      <c r="BF662" s="232">
        <f>IF(N662="snížená",J662,0)</f>
        <v>0</v>
      </c>
      <c r="BG662" s="232">
        <f>IF(N662="zákl. přenesená",J662,0)</f>
        <v>0</v>
      </c>
      <c r="BH662" s="232">
        <f>IF(N662="sníž. přenesená",J662,0)</f>
        <v>0</v>
      </c>
      <c r="BI662" s="232">
        <f>IF(N662="nulová",J662,0)</f>
        <v>0</v>
      </c>
      <c r="BJ662" s="24" t="s">
        <v>80</v>
      </c>
      <c r="BK662" s="232">
        <f>ROUND(I662*H662,2)</f>
        <v>0</v>
      </c>
      <c r="BL662" s="24" t="s">
        <v>193</v>
      </c>
      <c r="BM662" s="24" t="s">
        <v>1422</v>
      </c>
    </row>
    <row r="663" s="11" customFormat="1">
      <c r="B663" s="233"/>
      <c r="C663" s="234"/>
      <c r="D663" s="235" t="s">
        <v>173</v>
      </c>
      <c r="E663" s="236" t="s">
        <v>21</v>
      </c>
      <c r="F663" s="237" t="s">
        <v>688</v>
      </c>
      <c r="G663" s="234"/>
      <c r="H663" s="236" t="s">
        <v>21</v>
      </c>
      <c r="I663" s="238"/>
      <c r="J663" s="234"/>
      <c r="K663" s="234"/>
      <c r="L663" s="239"/>
      <c r="M663" s="240"/>
      <c r="N663" s="241"/>
      <c r="O663" s="241"/>
      <c r="P663" s="241"/>
      <c r="Q663" s="241"/>
      <c r="R663" s="241"/>
      <c r="S663" s="241"/>
      <c r="T663" s="242"/>
      <c r="AT663" s="243" t="s">
        <v>173</v>
      </c>
      <c r="AU663" s="243" t="s">
        <v>82</v>
      </c>
      <c r="AV663" s="11" t="s">
        <v>80</v>
      </c>
      <c r="AW663" s="11" t="s">
        <v>35</v>
      </c>
      <c r="AX663" s="11" t="s">
        <v>72</v>
      </c>
      <c r="AY663" s="243" t="s">
        <v>164</v>
      </c>
    </row>
    <row r="664" s="11" customFormat="1">
      <c r="B664" s="233"/>
      <c r="C664" s="234"/>
      <c r="D664" s="235" t="s">
        <v>173</v>
      </c>
      <c r="E664" s="236" t="s">
        <v>21</v>
      </c>
      <c r="F664" s="237" t="s">
        <v>1292</v>
      </c>
      <c r="G664" s="234"/>
      <c r="H664" s="236" t="s">
        <v>21</v>
      </c>
      <c r="I664" s="238"/>
      <c r="J664" s="234"/>
      <c r="K664" s="234"/>
      <c r="L664" s="239"/>
      <c r="M664" s="240"/>
      <c r="N664" s="241"/>
      <c r="O664" s="241"/>
      <c r="P664" s="241"/>
      <c r="Q664" s="241"/>
      <c r="R664" s="241"/>
      <c r="S664" s="241"/>
      <c r="T664" s="242"/>
      <c r="AT664" s="243" t="s">
        <v>173</v>
      </c>
      <c r="AU664" s="243" t="s">
        <v>82</v>
      </c>
      <c r="AV664" s="11" t="s">
        <v>80</v>
      </c>
      <c r="AW664" s="11" t="s">
        <v>35</v>
      </c>
      <c r="AX664" s="11" t="s">
        <v>72</v>
      </c>
      <c r="AY664" s="243" t="s">
        <v>164</v>
      </c>
    </row>
    <row r="665" s="11" customFormat="1">
      <c r="B665" s="233"/>
      <c r="C665" s="234"/>
      <c r="D665" s="235" t="s">
        <v>173</v>
      </c>
      <c r="E665" s="236" t="s">
        <v>21</v>
      </c>
      <c r="F665" s="237" t="s">
        <v>654</v>
      </c>
      <c r="G665" s="234"/>
      <c r="H665" s="236" t="s">
        <v>21</v>
      </c>
      <c r="I665" s="238"/>
      <c r="J665" s="234"/>
      <c r="K665" s="234"/>
      <c r="L665" s="239"/>
      <c r="M665" s="240"/>
      <c r="N665" s="241"/>
      <c r="O665" s="241"/>
      <c r="P665" s="241"/>
      <c r="Q665" s="241"/>
      <c r="R665" s="241"/>
      <c r="S665" s="241"/>
      <c r="T665" s="242"/>
      <c r="AT665" s="243" t="s">
        <v>173</v>
      </c>
      <c r="AU665" s="243" t="s">
        <v>82</v>
      </c>
      <c r="AV665" s="11" t="s">
        <v>80</v>
      </c>
      <c r="AW665" s="11" t="s">
        <v>35</v>
      </c>
      <c r="AX665" s="11" t="s">
        <v>72</v>
      </c>
      <c r="AY665" s="243" t="s">
        <v>164</v>
      </c>
    </row>
    <row r="666" s="11" customFormat="1">
      <c r="B666" s="233"/>
      <c r="C666" s="234"/>
      <c r="D666" s="235" t="s">
        <v>173</v>
      </c>
      <c r="E666" s="236" t="s">
        <v>21</v>
      </c>
      <c r="F666" s="237" t="s">
        <v>1421</v>
      </c>
      <c r="G666" s="234"/>
      <c r="H666" s="236" t="s">
        <v>21</v>
      </c>
      <c r="I666" s="238"/>
      <c r="J666" s="234"/>
      <c r="K666" s="234"/>
      <c r="L666" s="239"/>
      <c r="M666" s="240"/>
      <c r="N666" s="241"/>
      <c r="O666" s="241"/>
      <c r="P666" s="241"/>
      <c r="Q666" s="241"/>
      <c r="R666" s="241"/>
      <c r="S666" s="241"/>
      <c r="T666" s="242"/>
      <c r="AT666" s="243" t="s">
        <v>173</v>
      </c>
      <c r="AU666" s="243" t="s">
        <v>82</v>
      </c>
      <c r="AV666" s="11" t="s">
        <v>80</v>
      </c>
      <c r="AW666" s="11" t="s">
        <v>35</v>
      </c>
      <c r="AX666" s="11" t="s">
        <v>72</v>
      </c>
      <c r="AY666" s="243" t="s">
        <v>164</v>
      </c>
    </row>
    <row r="667" s="12" customFormat="1">
      <c r="B667" s="244"/>
      <c r="C667" s="245"/>
      <c r="D667" s="235" t="s">
        <v>173</v>
      </c>
      <c r="E667" s="246" t="s">
        <v>21</v>
      </c>
      <c r="F667" s="247" t="s">
        <v>1423</v>
      </c>
      <c r="G667" s="245"/>
      <c r="H667" s="248">
        <v>1222.5</v>
      </c>
      <c r="I667" s="249"/>
      <c r="J667" s="245"/>
      <c r="K667" s="245"/>
      <c r="L667" s="250"/>
      <c r="M667" s="251"/>
      <c r="N667" s="252"/>
      <c r="O667" s="252"/>
      <c r="P667" s="252"/>
      <c r="Q667" s="252"/>
      <c r="R667" s="252"/>
      <c r="S667" s="252"/>
      <c r="T667" s="253"/>
      <c r="AT667" s="254" t="s">
        <v>173</v>
      </c>
      <c r="AU667" s="254" t="s">
        <v>82</v>
      </c>
      <c r="AV667" s="12" t="s">
        <v>82</v>
      </c>
      <c r="AW667" s="12" t="s">
        <v>35</v>
      </c>
      <c r="AX667" s="12" t="s">
        <v>72</v>
      </c>
      <c r="AY667" s="254" t="s">
        <v>164</v>
      </c>
    </row>
    <row r="668" s="12" customFormat="1">
      <c r="B668" s="244"/>
      <c r="C668" s="245"/>
      <c r="D668" s="235" t="s">
        <v>173</v>
      </c>
      <c r="E668" s="246" t="s">
        <v>21</v>
      </c>
      <c r="F668" s="247" t="s">
        <v>21</v>
      </c>
      <c r="G668" s="245"/>
      <c r="H668" s="248">
        <v>0</v>
      </c>
      <c r="I668" s="249"/>
      <c r="J668" s="245"/>
      <c r="K668" s="245"/>
      <c r="L668" s="250"/>
      <c r="M668" s="251"/>
      <c r="N668" s="252"/>
      <c r="O668" s="252"/>
      <c r="P668" s="252"/>
      <c r="Q668" s="252"/>
      <c r="R668" s="252"/>
      <c r="S668" s="252"/>
      <c r="T668" s="253"/>
      <c r="AT668" s="254" t="s">
        <v>173</v>
      </c>
      <c r="AU668" s="254" t="s">
        <v>82</v>
      </c>
      <c r="AV668" s="12" t="s">
        <v>82</v>
      </c>
      <c r="AW668" s="12" t="s">
        <v>35</v>
      </c>
      <c r="AX668" s="12" t="s">
        <v>72</v>
      </c>
      <c r="AY668" s="254" t="s">
        <v>164</v>
      </c>
    </row>
    <row r="669" s="13" customFormat="1">
      <c r="B669" s="255"/>
      <c r="C669" s="256"/>
      <c r="D669" s="235" t="s">
        <v>173</v>
      </c>
      <c r="E669" s="257" t="s">
        <v>21</v>
      </c>
      <c r="F669" s="258" t="s">
        <v>177</v>
      </c>
      <c r="G669" s="256"/>
      <c r="H669" s="259">
        <v>1222.5</v>
      </c>
      <c r="I669" s="260"/>
      <c r="J669" s="256"/>
      <c r="K669" s="256"/>
      <c r="L669" s="261"/>
      <c r="M669" s="262"/>
      <c r="N669" s="263"/>
      <c r="O669" s="263"/>
      <c r="P669" s="263"/>
      <c r="Q669" s="263"/>
      <c r="R669" s="263"/>
      <c r="S669" s="263"/>
      <c r="T669" s="264"/>
      <c r="AT669" s="265" t="s">
        <v>173</v>
      </c>
      <c r="AU669" s="265" t="s">
        <v>82</v>
      </c>
      <c r="AV669" s="13" t="s">
        <v>171</v>
      </c>
      <c r="AW669" s="13" t="s">
        <v>35</v>
      </c>
      <c r="AX669" s="13" t="s">
        <v>80</v>
      </c>
      <c r="AY669" s="265" t="s">
        <v>164</v>
      </c>
    </row>
    <row r="670" s="1" customFormat="1" ht="25.5" customHeight="1">
      <c r="B670" s="46"/>
      <c r="C670" s="221" t="s">
        <v>611</v>
      </c>
      <c r="D670" s="221" t="s">
        <v>166</v>
      </c>
      <c r="E670" s="222" t="s">
        <v>706</v>
      </c>
      <c r="F670" s="223" t="s">
        <v>707</v>
      </c>
      <c r="G670" s="224" t="s">
        <v>228</v>
      </c>
      <c r="H670" s="225">
        <v>4.5220000000000002</v>
      </c>
      <c r="I670" s="226"/>
      <c r="J670" s="227">
        <f>ROUND(I670*H670,2)</f>
        <v>0</v>
      </c>
      <c r="K670" s="223" t="s">
        <v>170</v>
      </c>
      <c r="L670" s="72"/>
      <c r="M670" s="228" t="s">
        <v>21</v>
      </c>
      <c r="N670" s="229" t="s">
        <v>43</v>
      </c>
      <c r="O670" s="47"/>
      <c r="P670" s="230">
        <f>O670*H670</f>
        <v>0</v>
      </c>
      <c r="Q670" s="230">
        <v>0</v>
      </c>
      <c r="R670" s="230">
        <f>Q670*H670</f>
        <v>0</v>
      </c>
      <c r="S670" s="230">
        <v>0</v>
      </c>
      <c r="T670" s="231">
        <f>S670*H670</f>
        <v>0</v>
      </c>
      <c r="AR670" s="24" t="s">
        <v>193</v>
      </c>
      <c r="AT670" s="24" t="s">
        <v>166</v>
      </c>
      <c r="AU670" s="24" t="s">
        <v>82</v>
      </c>
      <c r="AY670" s="24" t="s">
        <v>164</v>
      </c>
      <c r="BE670" s="232">
        <f>IF(N670="základní",J670,0)</f>
        <v>0</v>
      </c>
      <c r="BF670" s="232">
        <f>IF(N670="snížená",J670,0)</f>
        <v>0</v>
      </c>
      <c r="BG670" s="232">
        <f>IF(N670="zákl. přenesená",J670,0)</f>
        <v>0</v>
      </c>
      <c r="BH670" s="232">
        <f>IF(N670="sníž. přenesená",J670,0)</f>
        <v>0</v>
      </c>
      <c r="BI670" s="232">
        <f>IF(N670="nulová",J670,0)</f>
        <v>0</v>
      </c>
      <c r="BJ670" s="24" t="s">
        <v>80</v>
      </c>
      <c r="BK670" s="232">
        <f>ROUND(I670*H670,2)</f>
        <v>0</v>
      </c>
      <c r="BL670" s="24" t="s">
        <v>193</v>
      </c>
      <c r="BM670" s="24" t="s">
        <v>1424</v>
      </c>
    </row>
    <row r="671" s="1" customFormat="1" ht="38.25" customHeight="1">
      <c r="B671" s="46"/>
      <c r="C671" s="221" t="s">
        <v>617</v>
      </c>
      <c r="D671" s="221" t="s">
        <v>166</v>
      </c>
      <c r="E671" s="222" t="s">
        <v>710</v>
      </c>
      <c r="F671" s="223" t="s">
        <v>711</v>
      </c>
      <c r="G671" s="224" t="s">
        <v>228</v>
      </c>
      <c r="H671" s="225">
        <v>4.5220000000000002</v>
      </c>
      <c r="I671" s="226"/>
      <c r="J671" s="227">
        <f>ROUND(I671*H671,2)</f>
        <v>0</v>
      </c>
      <c r="K671" s="223" t="s">
        <v>170</v>
      </c>
      <c r="L671" s="72"/>
      <c r="M671" s="228" t="s">
        <v>21</v>
      </c>
      <c r="N671" s="290" t="s">
        <v>43</v>
      </c>
      <c r="O671" s="291"/>
      <c r="P671" s="292">
        <f>O671*H671</f>
        <v>0</v>
      </c>
      <c r="Q671" s="292">
        <v>0</v>
      </c>
      <c r="R671" s="292">
        <f>Q671*H671</f>
        <v>0</v>
      </c>
      <c r="S671" s="292">
        <v>0</v>
      </c>
      <c r="T671" s="293">
        <f>S671*H671</f>
        <v>0</v>
      </c>
      <c r="AR671" s="24" t="s">
        <v>193</v>
      </c>
      <c r="AT671" s="24" t="s">
        <v>166</v>
      </c>
      <c r="AU671" s="24" t="s">
        <v>82</v>
      </c>
      <c r="AY671" s="24" t="s">
        <v>164</v>
      </c>
      <c r="BE671" s="232">
        <f>IF(N671="základní",J671,0)</f>
        <v>0</v>
      </c>
      <c r="BF671" s="232">
        <f>IF(N671="snížená",J671,0)</f>
        <v>0</v>
      </c>
      <c r="BG671" s="232">
        <f>IF(N671="zákl. přenesená",J671,0)</f>
        <v>0</v>
      </c>
      <c r="BH671" s="232">
        <f>IF(N671="sníž. přenesená",J671,0)</f>
        <v>0</v>
      </c>
      <c r="BI671" s="232">
        <f>IF(N671="nulová",J671,0)</f>
        <v>0</v>
      </c>
      <c r="BJ671" s="24" t="s">
        <v>80</v>
      </c>
      <c r="BK671" s="232">
        <f>ROUND(I671*H671,2)</f>
        <v>0</v>
      </c>
      <c r="BL671" s="24" t="s">
        <v>193</v>
      </c>
      <c r="BM671" s="24" t="s">
        <v>1425</v>
      </c>
    </row>
    <row r="672" s="1" customFormat="1" ht="6.96" customHeight="1">
      <c r="B672" s="67"/>
      <c r="C672" s="68"/>
      <c r="D672" s="68"/>
      <c r="E672" s="68"/>
      <c r="F672" s="68"/>
      <c r="G672" s="68"/>
      <c r="H672" s="68"/>
      <c r="I672" s="166"/>
      <c r="J672" s="68"/>
      <c r="K672" s="68"/>
      <c r="L672" s="72"/>
    </row>
  </sheetData>
  <sheetProtection sheet="1" autoFilter="0" formatColumns="0" formatRows="0" objects="1" scenarios="1" spinCount="100000" saltValue="n5iznOEJsN2gLDvWmgl7/SY0gQeQkUe4vFNRzOXyBH8lvttTzqXK4rV0xk6pqONyomkniw4nEaQxfrmuRR58Yg==" hashValue="6iBEYNoT0q+iPjrhfMaJXHIUEDfyzaCQh71kkWTXRNKPAAKyj6zIfIx/CboAz2z9R6rwk/s4fd8OzeAyvMi5iw==" algorithmName="SHA-512" password="CC35"/>
  <autoFilter ref="C92:K671"/>
  <mergeCells count="10">
    <mergeCell ref="E7:H7"/>
    <mergeCell ref="E9:H9"/>
    <mergeCell ref="E24:H24"/>
    <mergeCell ref="E45:H45"/>
    <mergeCell ref="E47:H47"/>
    <mergeCell ref="J51:J52"/>
    <mergeCell ref="E83:H83"/>
    <mergeCell ref="E85:H85"/>
    <mergeCell ref="G1:H1"/>
    <mergeCell ref="L2:V2"/>
  </mergeCells>
  <hyperlinks>
    <hyperlink ref="F1:G1" location="C2" display="1) Krycí list soupisu"/>
    <hyperlink ref="G1:H1" location="C54" display="2) Rekapitulace"/>
    <hyperlink ref="J1" location="C9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Dana-PC\Dana</dc:creator>
  <cp:lastModifiedBy>Dana-PC\Dana</cp:lastModifiedBy>
  <dcterms:created xsi:type="dcterms:W3CDTF">2017-07-28T11:17:27Z</dcterms:created>
  <dcterms:modified xsi:type="dcterms:W3CDTF">2017-07-28T11:17:48Z</dcterms:modified>
</cp:coreProperties>
</file>